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autoCompressPictures="0" defaultThemeVersion="124226"/>
  <mc:AlternateContent xmlns:mc="http://schemas.openxmlformats.org/markup-compatibility/2006">
    <mc:Choice Requires="x15">
      <x15ac:absPath xmlns:x15ac="http://schemas.microsoft.com/office/spreadsheetml/2010/11/ac" url="https://northlandfdn.sharepoint.com/sites/NESBDCEnsemble/Shared Documents/General/Staff Working Files/Special Initiatives/ASBDC Presentation/Microbusiness Toolkit/"/>
    </mc:Choice>
  </mc:AlternateContent>
  <xr:revisionPtr revIDLastSave="71" documentId="13_ncr:1_{96E904B7-C279-4EC9-8D58-460673FAE712}" xr6:coauthVersionLast="47" xr6:coauthVersionMax="47" xr10:uidLastSave="{10D5C65A-46EF-4098-9D04-6B900C122560}"/>
  <bookViews>
    <workbookView xWindow="-28920" yWindow="1605" windowWidth="29040" windowHeight="15720" activeTab="4" xr2:uid="{00000000-000D-0000-FFFF-FFFF00000000}"/>
  </bookViews>
  <sheets>
    <sheet name="Instructions" sheetId="14" r:id="rId1"/>
    <sheet name="Start Up Expenses" sheetId="6" r:id="rId2"/>
    <sheet name="Loans" sheetId="10" r:id="rId3"/>
    <sheet name="Loan 2" sheetId="11" state="hidden" r:id="rId4"/>
    <sheet name="Year 1" sheetId="5" r:id="rId5"/>
    <sheet name="Year 2" sheetId="13" r:id="rId6"/>
    <sheet name="Year 3" sheetId="12" r:id="rId7"/>
  </sheets>
  <definedNames>
    <definedName name="_xlnm.Print_Area" localSheetId="3">'Loan 2'!$A$1:$I$71</definedName>
    <definedName name="_xlnm.Print_Area" localSheetId="2">Loans!$A$1:$I$66</definedName>
    <definedName name="_xlnm.Print_Area" localSheetId="1">'Start Up Expenses'!$A$1:$H$30</definedName>
    <definedName name="_xlnm.Print_Area" localSheetId="4">'Year 1'!$A$1:$P$57</definedName>
    <definedName name="_xlnm.Print_Area" localSheetId="5">'Year 2'!$A$1:$P$57</definedName>
    <definedName name="_xlnm.Print_Area" localSheetId="6">'Year 3'!$A$1:$P$57</definedName>
    <definedName name="PRINT_AREA_MI" localSheetId="3">'Loan 2'!$A$1:$I$49</definedName>
    <definedName name="PRINT_AREA_MI" localSheetId="2">Loans!$A$1:$I$47</definedName>
    <definedName name="Print_Area_MI" localSheetId="5">#REF!</definedName>
    <definedName name="Print_Area_MI" localSheetId="6">#REF!</definedName>
    <definedName name="Print_Area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5" l="1"/>
  <c r="E54" i="5"/>
  <c r="F54" i="5"/>
  <c r="G54" i="5"/>
  <c r="H54" i="5"/>
  <c r="I54" i="5"/>
  <c r="J54" i="5"/>
  <c r="K54" i="5"/>
  <c r="L54" i="5"/>
  <c r="M54" i="5"/>
  <c r="N54" i="5"/>
  <c r="C54" i="5"/>
  <c r="F5" i="10"/>
  <c r="D5" i="10"/>
  <c r="B5" i="10"/>
  <c r="A48" i="14"/>
  <c r="A44" i="14" s="1"/>
  <c r="A71" i="12" l="1"/>
  <c r="A66" i="12" s="1"/>
  <c r="A69" i="13"/>
  <c r="A64" i="13" s="1"/>
  <c r="A71" i="5"/>
  <c r="A66" i="5" s="1"/>
  <c r="A25" i="10"/>
  <c r="A20" i="10" s="1"/>
  <c r="A39" i="6"/>
  <c r="A34" i="6" s="1"/>
  <c r="F7" i="10" l="1"/>
  <c r="D7" i="10"/>
  <c r="O55" i="13"/>
  <c r="O54" i="13"/>
  <c r="O52" i="13"/>
  <c r="O51" i="13"/>
  <c r="O50" i="13"/>
  <c r="O49" i="13"/>
  <c r="O48" i="13"/>
  <c r="O47" i="13"/>
  <c r="O46" i="13"/>
  <c r="O45" i="13"/>
  <c r="O44" i="13"/>
  <c r="O43" i="13"/>
  <c r="O42" i="13"/>
  <c r="O41" i="13"/>
  <c r="O40" i="13"/>
  <c r="O39" i="13"/>
  <c r="O38" i="13"/>
  <c r="O37" i="13"/>
  <c r="O36" i="13"/>
  <c r="N35" i="13"/>
  <c r="M35" i="13"/>
  <c r="L35" i="13"/>
  <c r="K35" i="13"/>
  <c r="J35" i="13"/>
  <c r="I35" i="13"/>
  <c r="H35" i="13"/>
  <c r="G35" i="13"/>
  <c r="F35" i="13"/>
  <c r="E35" i="13"/>
  <c r="D35" i="13"/>
  <c r="C35" i="13"/>
  <c r="O34" i="13"/>
  <c r="O33" i="13"/>
  <c r="O32" i="13"/>
  <c r="O31" i="13"/>
  <c r="O29" i="13"/>
  <c r="O28" i="13"/>
  <c r="O27" i="13"/>
  <c r="O26" i="13"/>
  <c r="O25" i="13"/>
  <c r="O24" i="13"/>
  <c r="O23" i="13"/>
  <c r="O22" i="13"/>
  <c r="O21" i="13"/>
  <c r="O20" i="13"/>
  <c r="O18" i="13"/>
  <c r="O17" i="13"/>
  <c r="O16" i="13"/>
  <c r="O15" i="13"/>
  <c r="O14" i="13"/>
  <c r="O13" i="13"/>
  <c r="O12" i="13"/>
  <c r="O11" i="13"/>
  <c r="O10" i="13"/>
  <c r="O9" i="13"/>
  <c r="O6" i="13"/>
  <c r="O5" i="13"/>
  <c r="O4" i="13"/>
  <c r="O55" i="12"/>
  <c r="O54" i="12"/>
  <c r="O52" i="12"/>
  <c r="O51" i="12"/>
  <c r="O50" i="12"/>
  <c r="O49" i="12"/>
  <c r="O48" i="12"/>
  <c r="O47" i="12"/>
  <c r="O46" i="12"/>
  <c r="O45" i="12"/>
  <c r="O44" i="12"/>
  <c r="O43" i="12"/>
  <c r="O42" i="12"/>
  <c r="O41" i="12"/>
  <c r="O40" i="12"/>
  <c r="O39" i="12"/>
  <c r="O38" i="12"/>
  <c r="O37" i="12"/>
  <c r="O36" i="12"/>
  <c r="N35" i="12"/>
  <c r="M35" i="12"/>
  <c r="L35" i="12"/>
  <c r="K35" i="12"/>
  <c r="J35" i="12"/>
  <c r="I35" i="12"/>
  <c r="H35" i="12"/>
  <c r="G35" i="12"/>
  <c r="F35" i="12"/>
  <c r="E35" i="12"/>
  <c r="D35" i="12"/>
  <c r="C35" i="12"/>
  <c r="O34" i="12"/>
  <c r="O33" i="12"/>
  <c r="O32" i="12"/>
  <c r="O31" i="12"/>
  <c r="O29" i="12"/>
  <c r="O28" i="12"/>
  <c r="O27" i="12"/>
  <c r="O26" i="12"/>
  <c r="O25" i="12"/>
  <c r="O24" i="12"/>
  <c r="O23" i="12"/>
  <c r="O22" i="12"/>
  <c r="O21" i="12"/>
  <c r="O20" i="12"/>
  <c r="O18" i="12"/>
  <c r="O17" i="12"/>
  <c r="O16" i="12"/>
  <c r="O15" i="12"/>
  <c r="O14" i="12"/>
  <c r="O13" i="12"/>
  <c r="O12" i="12"/>
  <c r="O11" i="12"/>
  <c r="O10" i="12"/>
  <c r="O9" i="12"/>
  <c r="O6" i="12"/>
  <c r="O5" i="12"/>
  <c r="O4" i="12"/>
  <c r="O35" i="12" l="1"/>
  <c r="O35" i="13"/>
  <c r="F14" i="1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B14" i="11"/>
  <c r="B9" i="11"/>
  <c r="C14" i="11" l="1"/>
  <c r="D14" i="11" s="1"/>
  <c r="H22" i="6"/>
  <c r="O33" i="5"/>
  <c r="O18" i="5"/>
  <c r="E22" i="6"/>
  <c r="B26" i="6"/>
  <c r="B7" i="10"/>
  <c r="C35" i="5"/>
  <c r="D35" i="5"/>
  <c r="E35" i="5"/>
  <c r="F35" i="5"/>
  <c r="G35" i="5"/>
  <c r="H35" i="5"/>
  <c r="I35" i="5"/>
  <c r="J35" i="5"/>
  <c r="K35" i="5"/>
  <c r="L35" i="5"/>
  <c r="M35" i="5"/>
  <c r="N35" i="5"/>
  <c r="O29" i="5"/>
  <c r="O11" i="5"/>
  <c r="O12" i="5"/>
  <c r="O13" i="5"/>
  <c r="O14" i="5"/>
  <c r="O15" i="5"/>
  <c r="O16" i="5"/>
  <c r="O17" i="5"/>
  <c r="O20" i="5"/>
  <c r="O21" i="5"/>
  <c r="O22" i="5"/>
  <c r="O23" i="5"/>
  <c r="O24" i="5"/>
  <c r="O26" i="5"/>
  <c r="O27" i="5"/>
  <c r="O28" i="5"/>
  <c r="O31" i="5"/>
  <c r="O32" i="5"/>
  <c r="O34" i="5"/>
  <c r="O36" i="5"/>
  <c r="O37" i="5"/>
  <c r="O38" i="5"/>
  <c r="O39" i="5"/>
  <c r="O40" i="5"/>
  <c r="O41" i="5"/>
  <c r="O42" i="5"/>
  <c r="O43" i="5"/>
  <c r="O44" i="5"/>
  <c r="O45" i="5"/>
  <c r="O46" i="5"/>
  <c r="O47" i="5"/>
  <c r="O48" i="5"/>
  <c r="O49" i="5"/>
  <c r="O50" i="5"/>
  <c r="O51" i="5"/>
  <c r="O52" i="5"/>
  <c r="O55" i="5"/>
  <c r="O54" i="5"/>
  <c r="O10" i="5"/>
  <c r="O9" i="5"/>
  <c r="O6" i="5"/>
  <c r="O5" i="5"/>
  <c r="O4" i="5"/>
  <c r="O25" i="5"/>
  <c r="F30" i="12" l="1"/>
  <c r="F30" i="13"/>
  <c r="L30" i="5"/>
  <c r="E30" i="12"/>
  <c r="E30" i="13"/>
  <c r="M30" i="5"/>
  <c r="M30" i="12"/>
  <c r="M30" i="13"/>
  <c r="E30" i="5"/>
  <c r="L30" i="12"/>
  <c r="L30" i="13"/>
  <c r="F30" i="5"/>
  <c r="K30" i="12"/>
  <c r="K30" i="13"/>
  <c r="G30" i="5"/>
  <c r="J30" i="12"/>
  <c r="J30" i="13"/>
  <c r="H30" i="5"/>
  <c r="I30" i="12"/>
  <c r="I30" i="13"/>
  <c r="I30" i="5"/>
  <c r="H30" i="12"/>
  <c r="H30" i="13"/>
  <c r="J30" i="5"/>
  <c r="G30" i="12"/>
  <c r="G30" i="13"/>
  <c r="K30" i="5"/>
  <c r="D30" i="12"/>
  <c r="D30" i="13"/>
  <c r="N30" i="5"/>
  <c r="C30" i="12"/>
  <c r="C30" i="13"/>
  <c r="C30" i="5"/>
  <c r="N30" i="12"/>
  <c r="N30" i="13"/>
  <c r="D30" i="5"/>
  <c r="H26" i="6"/>
  <c r="O35" i="5"/>
  <c r="H24" i="6"/>
  <c r="H25" i="6" s="1"/>
  <c r="B2" i="5" s="1"/>
  <c r="B15" i="11"/>
  <c r="O7" i="5"/>
  <c r="O30" i="5" l="1"/>
  <c r="O30" i="13"/>
  <c r="O30" i="12"/>
  <c r="C53" i="12"/>
  <c r="C56" i="12" s="1"/>
  <c r="C2" i="5"/>
  <c r="C7" i="5" s="1"/>
  <c r="C15" i="11"/>
  <c r="B57" i="5"/>
  <c r="D15" i="11" l="1"/>
  <c r="D53" i="12" l="1"/>
  <c r="C53" i="5"/>
  <c r="B16" i="11"/>
  <c r="D56" i="12" l="1"/>
  <c r="C56" i="5"/>
  <c r="C16" i="11"/>
  <c r="C57" i="5" l="1"/>
  <c r="D2" i="5" s="1"/>
  <c r="D7" i="5" s="1"/>
  <c r="D16" i="11"/>
  <c r="D53" i="5" l="1"/>
  <c r="D56" i="5" s="1"/>
  <c r="D57" i="5" s="1"/>
  <c r="E2" i="5" s="1"/>
  <c r="E7" i="5" s="1"/>
  <c r="B17" i="11"/>
  <c r="E53" i="12" l="1"/>
  <c r="E53" i="5"/>
  <c r="C17" i="11"/>
  <c r="E56" i="12" l="1"/>
  <c r="E56" i="5"/>
  <c r="D17" i="11"/>
  <c r="E57" i="5" l="1"/>
  <c r="F2" i="5" s="1"/>
  <c r="F7" i="5" s="1"/>
  <c r="B18" i="11"/>
  <c r="C18" i="11" s="1"/>
  <c r="D18" i="11" s="1"/>
  <c r="B19" i="11" l="1"/>
  <c r="C19" i="11" s="1"/>
  <c r="D19" i="11" s="1"/>
  <c r="F53" i="12" l="1"/>
  <c r="F53" i="5"/>
  <c r="B20" i="11"/>
  <c r="C20" i="11" s="1"/>
  <c r="D20" i="11" s="1"/>
  <c r="F56" i="12" l="1"/>
  <c r="F56" i="5"/>
  <c r="B21" i="11"/>
  <c r="C21" i="11" s="1"/>
  <c r="D21" i="11" s="1"/>
  <c r="F57" i="5" l="1"/>
  <c r="G2" i="5" s="1"/>
  <c r="G7" i="5" s="1"/>
  <c r="B22" i="11"/>
  <c r="C22" i="11" s="1"/>
  <c r="D22" i="11" s="1"/>
  <c r="B23" i="11" l="1"/>
  <c r="C23" i="11" s="1"/>
  <c r="D23" i="11" s="1"/>
  <c r="G53" i="12" l="1"/>
  <c r="G53" i="5"/>
  <c r="B24" i="11"/>
  <c r="C24" i="11" s="1"/>
  <c r="D24" i="11" s="1"/>
  <c r="G56" i="12" l="1"/>
  <c r="G56" i="5"/>
  <c r="B25" i="11"/>
  <c r="G57" i="5" l="1"/>
  <c r="H2" i="5" s="1"/>
  <c r="H7" i="5" s="1"/>
  <c r="C25" i="11"/>
  <c r="B53" i="11"/>
  <c r="H53" i="12" l="1"/>
  <c r="H56" i="12" s="1"/>
  <c r="C53" i="11"/>
  <c r="D25" i="11"/>
  <c r="I53" i="12" l="1"/>
  <c r="I56" i="12" s="1"/>
  <c r="H53" i="5"/>
  <c r="B26" i="11"/>
  <c r="D53" i="11"/>
  <c r="J53" i="12" l="1"/>
  <c r="J56" i="12" s="1"/>
  <c r="H56" i="5"/>
  <c r="C26" i="11"/>
  <c r="K53" i="12" l="1"/>
  <c r="K56" i="12" s="1"/>
  <c r="H57" i="5"/>
  <c r="I2" i="5" s="1"/>
  <c r="I7" i="5" s="1"/>
  <c r="D26" i="11"/>
  <c r="L53" i="12" l="1"/>
  <c r="L56" i="12" s="1"/>
  <c r="B27" i="11"/>
  <c r="M53" i="12" l="1"/>
  <c r="M56" i="12" s="1"/>
  <c r="I53" i="5"/>
  <c r="C27" i="11"/>
  <c r="I56" i="5" l="1"/>
  <c r="D27" i="11"/>
  <c r="N53" i="12" l="1"/>
  <c r="O19" i="12"/>
  <c r="I57" i="5"/>
  <c r="J2" i="5" s="1"/>
  <c r="J7" i="5" s="1"/>
  <c r="B28" i="11"/>
  <c r="N56" i="12" l="1"/>
  <c r="O53" i="12"/>
  <c r="J53" i="5"/>
  <c r="J56" i="5" s="1"/>
  <c r="J57" i="5" s="1"/>
  <c r="K2" i="5" s="1"/>
  <c r="K7" i="5" s="1"/>
  <c r="C28" i="11"/>
  <c r="O56" i="12" l="1"/>
  <c r="K53" i="5"/>
  <c r="K56" i="5" s="1"/>
  <c r="K57" i="5" s="1"/>
  <c r="L2" i="5" s="1"/>
  <c r="L7" i="5" s="1"/>
  <c r="D28" i="11"/>
  <c r="L53" i="5" l="1"/>
  <c r="L56" i="5" s="1"/>
  <c r="L57" i="5" s="1"/>
  <c r="M2" i="5" s="1"/>
  <c r="M7" i="5" s="1"/>
  <c r="B29" i="11"/>
  <c r="M53" i="5" l="1"/>
  <c r="M56" i="5" s="1"/>
  <c r="M57" i="5" s="1"/>
  <c r="N2" i="5" s="1"/>
  <c r="N7" i="5" s="1"/>
  <c r="C29" i="11"/>
  <c r="D29" i="11" l="1"/>
  <c r="N53" i="5" l="1"/>
  <c r="O19" i="5"/>
  <c r="B30" i="11"/>
  <c r="N56" i="5" l="1"/>
  <c r="O53" i="5"/>
  <c r="C30" i="11"/>
  <c r="O56" i="5" l="1"/>
  <c r="O57" i="5" s="1"/>
  <c r="N57" i="5"/>
  <c r="B2" i="13" s="1"/>
  <c r="O7" i="13" s="1"/>
  <c r="D30" i="11"/>
  <c r="B57" i="13" l="1"/>
  <c r="C2" i="13"/>
  <c r="C7" i="13" s="1"/>
  <c r="B31" i="11"/>
  <c r="C31" i="11" s="1"/>
  <c r="D31" i="11" s="1"/>
  <c r="B32" i="11" l="1"/>
  <c r="C32" i="11" s="1"/>
  <c r="D32" i="11" s="1"/>
  <c r="C53" i="13" l="1"/>
  <c r="B33" i="11"/>
  <c r="C33" i="11" s="1"/>
  <c r="D33" i="11" s="1"/>
  <c r="C56" i="13" l="1"/>
  <c r="B34" i="11"/>
  <c r="C34" i="11" s="1"/>
  <c r="D34" i="11" s="1"/>
  <c r="C57" i="13" l="1"/>
  <c r="D2" i="13" s="1"/>
  <c r="D7" i="13" s="1"/>
  <c r="B35" i="11"/>
  <c r="C35" i="11" s="1"/>
  <c r="D35" i="11" s="1"/>
  <c r="B36" i="11" l="1"/>
  <c r="C36" i="11" s="1"/>
  <c r="D36" i="11" s="1"/>
  <c r="D53" i="13" l="1"/>
  <c r="B37" i="11"/>
  <c r="D56" i="13" l="1"/>
  <c r="C37" i="11"/>
  <c r="B54" i="11"/>
  <c r="D57" i="13" l="1"/>
  <c r="E2" i="13" s="1"/>
  <c r="E7" i="13" s="1"/>
  <c r="C54" i="11"/>
  <c r="D37" i="11"/>
  <c r="B38" i="11" l="1"/>
  <c r="C38" i="11" s="1"/>
  <c r="E53" i="13" l="1"/>
  <c r="D38" i="11"/>
  <c r="E56" i="13" l="1"/>
  <c r="B39" i="11"/>
  <c r="E57" i="13" l="1"/>
  <c r="F2" i="13" s="1"/>
  <c r="F7" i="13" s="1"/>
  <c r="C39" i="11"/>
  <c r="D39" i="11" l="1"/>
  <c r="F53" i="13" l="1"/>
  <c r="B40" i="11"/>
  <c r="F56" i="13" l="1"/>
  <c r="C40" i="11"/>
  <c r="F57" i="13" l="1"/>
  <c r="G2" i="13" s="1"/>
  <c r="G7" i="13" s="1"/>
  <c r="D40" i="11"/>
  <c r="B41" i="11" l="1"/>
  <c r="C41" i="11" s="1"/>
  <c r="G53" i="13" l="1"/>
  <c r="D41" i="11"/>
  <c r="G56" i="13" l="1"/>
  <c r="B42" i="11"/>
  <c r="C42" i="11" s="1"/>
  <c r="D42" i="11" s="1"/>
  <c r="G57" i="13" l="1"/>
  <c r="H2" i="13" s="1"/>
  <c r="B43" i="11"/>
  <c r="C43" i="11" s="1"/>
  <c r="D43" i="11" s="1"/>
  <c r="H53" i="13" l="1"/>
  <c r="H56" i="13" s="1"/>
  <c r="H7" i="13"/>
  <c r="B44" i="11"/>
  <c r="C44" i="11" s="1"/>
  <c r="D44" i="11" s="1"/>
  <c r="H57" i="13" l="1"/>
  <c r="I2" i="13" s="1"/>
  <c r="N53" i="13"/>
  <c r="O19" i="13"/>
  <c r="B45" i="11"/>
  <c r="C45" i="11" s="1"/>
  <c r="D45" i="11" s="1"/>
  <c r="I53" i="13" l="1"/>
  <c r="I56" i="13" s="1"/>
  <c r="I7" i="13"/>
  <c r="N56" i="13"/>
  <c r="B46" i="11"/>
  <c r="C46" i="11" s="1"/>
  <c r="D46" i="11" s="1"/>
  <c r="I57" i="13" l="1"/>
  <c r="J2" i="13" s="1"/>
  <c r="B47" i="11"/>
  <c r="C47" i="11" s="1"/>
  <c r="D47" i="11" s="1"/>
  <c r="J53" i="13" l="1"/>
  <c r="J7" i="13"/>
  <c r="B48" i="11"/>
  <c r="C48" i="11" s="1"/>
  <c r="D48" i="11" s="1"/>
  <c r="J56" i="13" l="1"/>
  <c r="J57" i="13"/>
  <c r="K2" i="13" s="1"/>
  <c r="B49" i="11"/>
  <c r="B55" i="11" s="1"/>
  <c r="B60" i="11" s="1"/>
  <c r="K53" i="13" l="1"/>
  <c r="K7" i="13"/>
  <c r="C49" i="11"/>
  <c r="K56" i="13" l="1"/>
  <c r="K57" i="13" s="1"/>
  <c r="L2" i="13" s="1"/>
  <c r="C55" i="11"/>
  <c r="C60" i="11" s="1"/>
  <c r="D49" i="11"/>
  <c r="L53" i="13" l="1"/>
  <c r="L7" i="13"/>
  <c r="G14" i="11"/>
  <c r="H14" i="11" s="1"/>
  <c r="L56" i="13" l="1"/>
  <c r="I14" i="11"/>
  <c r="L57" i="13" l="1"/>
  <c r="M2" i="13" s="1"/>
  <c r="M7" i="13" s="1"/>
  <c r="M53" i="13"/>
  <c r="G15" i="11"/>
  <c r="M56" i="13" l="1"/>
  <c r="O53" i="13"/>
  <c r="H15" i="11"/>
  <c r="O56" i="13" l="1"/>
  <c r="O57" i="13" s="1"/>
  <c r="M57" i="13"/>
  <c r="N2" i="13" s="1"/>
  <c r="N7" i="13" s="1"/>
  <c r="N57" i="13" s="1"/>
  <c r="B2" i="12" s="1"/>
  <c r="B57" i="12" s="1"/>
  <c r="I15" i="11"/>
  <c r="O7" i="12" l="1"/>
  <c r="O57" i="12" s="1"/>
  <c r="C2" i="12"/>
  <c r="C7" i="12" s="1"/>
  <c r="C57" i="12" s="1"/>
  <c r="D2" i="12" s="1"/>
  <c r="D7" i="12" s="1"/>
  <c r="D57" i="12" s="1"/>
  <c r="E2" i="12" s="1"/>
  <c r="E7" i="12" s="1"/>
  <c r="E57" i="12" s="1"/>
  <c r="F2" i="12" s="1"/>
  <c r="G16" i="11"/>
  <c r="F7" i="12" l="1"/>
  <c r="F57" i="12" s="1"/>
  <c r="G2" i="12" s="1"/>
  <c r="H16" i="11"/>
  <c r="G7" i="12" l="1"/>
  <c r="G57" i="12" s="1"/>
  <c r="H2" i="12" s="1"/>
  <c r="I16" i="11"/>
  <c r="H7" i="12" l="1"/>
  <c r="H57" i="12" s="1"/>
  <c r="I2" i="12" s="1"/>
  <c r="G17" i="11"/>
  <c r="H17" i="11" s="1"/>
  <c r="I7" i="12" l="1"/>
  <c r="I57" i="12" s="1"/>
  <c r="J2" i="12" s="1"/>
  <c r="I17" i="11"/>
  <c r="J7" i="12" l="1"/>
  <c r="J57" i="12" s="1"/>
  <c r="K2" i="12" s="1"/>
  <c r="G18" i="11"/>
  <c r="H18" i="11" s="1"/>
  <c r="K7" i="12" l="1"/>
  <c r="K57" i="12" s="1"/>
  <c r="L2" i="12" s="1"/>
  <c r="I18" i="11"/>
  <c r="L7" i="12" l="1"/>
  <c r="L57" i="12" s="1"/>
  <c r="M2" i="12" s="1"/>
  <c r="G19" i="11"/>
  <c r="H19" i="11" s="1"/>
  <c r="I19" i="11" s="1"/>
  <c r="M7" i="12" l="1"/>
  <c r="M57" i="12" s="1"/>
  <c r="N2" i="12" s="1"/>
  <c r="G20" i="11"/>
  <c r="H20" i="11" s="1"/>
  <c r="I20" i="11" s="1"/>
  <c r="N7" i="12" l="1"/>
  <c r="N57" i="12" s="1"/>
  <c r="G21" i="11"/>
  <c r="H21" i="11" s="1"/>
  <c r="I21" i="11" s="1"/>
  <c r="G22" i="11" l="1"/>
  <c r="H22" i="11" s="1"/>
  <c r="I22" i="11" s="1"/>
  <c r="G23" i="11" l="1"/>
  <c r="H23" i="11" s="1"/>
  <c r="I23" i="11" s="1"/>
  <c r="G24" i="11" l="1"/>
  <c r="H24" i="11" s="1"/>
  <c r="I24" i="11" s="1"/>
  <c r="G25" i="11" l="1"/>
  <c r="B56" i="11" s="1"/>
  <c r="H25" i="11" l="1"/>
  <c r="C56" i="11" l="1"/>
  <c r="I25" i="11"/>
  <c r="G26" i="11" l="1"/>
  <c r="H26" i="11" l="1"/>
  <c r="I26" i="11" l="1"/>
  <c r="G27" i="11" l="1"/>
  <c r="H27" i="11" s="1"/>
  <c r="I27" i="11" l="1"/>
  <c r="G28" i="11" l="1"/>
  <c r="H28" i="11" l="1"/>
  <c r="I28" i="11" l="1"/>
  <c r="G29" i="11" l="1"/>
  <c r="H29" i="11" s="1"/>
  <c r="I29" i="11" l="1"/>
  <c r="G30" i="11" l="1"/>
  <c r="H30" i="11" s="1"/>
  <c r="I30" i="11" s="1"/>
  <c r="G31" i="11" l="1"/>
  <c r="H31" i="11" s="1"/>
  <c r="I31" i="11" s="1"/>
  <c r="G32" i="11" l="1"/>
  <c r="H32" i="11" s="1"/>
  <c r="I32" i="11" s="1"/>
  <c r="G33" i="11" l="1"/>
  <c r="H33" i="11" s="1"/>
  <c r="I33" i="11" s="1"/>
  <c r="G34" i="11" l="1"/>
  <c r="H34" i="11" s="1"/>
  <c r="I34" i="11" s="1"/>
  <c r="G35" i="11" l="1"/>
  <c r="H35" i="11" s="1"/>
  <c r="I35" i="11" s="1"/>
  <c r="G36" i="11" l="1"/>
  <c r="H36" i="11" s="1"/>
  <c r="I36" i="11" s="1"/>
  <c r="G37" i="11" l="1"/>
  <c r="B57" i="11" s="1"/>
  <c r="H37" i="11" l="1"/>
  <c r="C57" i="11" l="1"/>
  <c r="I37" i="11"/>
</calcChain>
</file>

<file path=xl/sharedStrings.xml><?xml version="1.0" encoding="utf-8"?>
<sst xmlns="http://schemas.openxmlformats.org/spreadsheetml/2006/main" count="380" uniqueCount="177">
  <si>
    <t>Cash Flow Analysis for Business Startups</t>
  </si>
  <si>
    <t>created by the Northland Small Business Development Center</t>
  </si>
  <si>
    <t>www.northlandsbdc.org</t>
  </si>
  <si>
    <t>Revised February 26, 2025</t>
  </si>
  <si>
    <t>Note, this sheet is shared in a View Only format. To use the sheet for your projects, you or your client will need to click File - Make a Copy of the sheet and save on your own Google Drive. Note that to use this version, the user must have a Google account and be able to access Google Sheets.</t>
  </si>
  <si>
    <t>General instructions:</t>
  </si>
  <si>
    <t>Blue cells must be input by user. All other cells are calculated.</t>
  </si>
  <si>
    <t>Sheet: Start Up Expenses</t>
  </si>
  <si>
    <t>Start Up Expenses will calculate one-time expenses and working capital available related to starting up a new business venture.</t>
  </si>
  <si>
    <t>Under Sources, enter the starting cash and loans to fund the business startup or current cash and loans for existing businesses. Loan names will automatically pull into the Loans sheet.</t>
  </si>
  <si>
    <t>Under Uses, Assets should be business assets only. Start-up costs includes a list of typical business start up costs. Your business may not have all of the expenses listed. The list may be edited.</t>
  </si>
  <si>
    <t>Sheet: Loans</t>
  </si>
  <si>
    <t>Enter the lender name, original principal, interest rate (does not accomodate variable interest rates), and loan term in YEARS. This will calculate the monthly loan payment for use in the cash flow sheets.</t>
  </si>
  <si>
    <t>Sheet: Cash Flow - Year 1 through Year 3</t>
  </si>
  <si>
    <t xml:space="preserve">Enter income and expenses per month for Year 1 first. Payroll Tax and Loan Payments are automatically filled in for you. </t>
  </si>
  <si>
    <t>The calculated Loan Payments are only for those 3 listed on the Sources page. You can add an additional expense line item for additional loan payments if applicable.</t>
  </si>
  <si>
    <t>Cash Income (Income 1 through Income 3) represent different incomes such as different products or services. All income may be entered into one row if preferred.</t>
  </si>
  <si>
    <t>Cash Paid Out includes typical expenses a business may incur. Not all expense types will be applicable.</t>
  </si>
  <si>
    <t>Cells B3 through B55 are tan may be used for notes to clarify monthly expenses</t>
  </si>
  <si>
    <t>NOTE…….</t>
  </si>
  <si>
    <t>Neither the SBDC nor its personnel are licensed by the State of MN to practice public accounting and therefore express no opinion or any other form of assurance</t>
  </si>
  <si>
    <t>on the statement or underlying assumptions.</t>
  </si>
  <si>
    <t>Business Name</t>
  </si>
  <si>
    <t>Sources</t>
  </si>
  <si>
    <t xml:space="preserve">Uses </t>
  </si>
  <si>
    <t>Cash or Equity</t>
  </si>
  <si>
    <t>Assets</t>
  </si>
  <si>
    <t xml:space="preserve">Start Up Costs </t>
  </si>
  <si>
    <t>Owners Equity (Cash)</t>
  </si>
  <si>
    <t>`</t>
  </si>
  <si>
    <t>Land</t>
  </si>
  <si>
    <t>Rent Deposit</t>
  </si>
  <si>
    <t>Loan 1</t>
  </si>
  <si>
    <t>Inventory</t>
  </si>
  <si>
    <t>Insurance 1st payment</t>
  </si>
  <si>
    <t>Loan 2</t>
  </si>
  <si>
    <t>Building</t>
  </si>
  <si>
    <t>Utility Deposits</t>
  </si>
  <si>
    <t xml:space="preserve">    </t>
  </si>
  <si>
    <t>Loan 3</t>
  </si>
  <si>
    <t>Research &amp; Development</t>
  </si>
  <si>
    <t>Other</t>
  </si>
  <si>
    <t xml:space="preserve"> </t>
  </si>
  <si>
    <t>Logo Design</t>
  </si>
  <si>
    <t>Website Design</t>
  </si>
  <si>
    <t>Licenses/Permits</t>
  </si>
  <si>
    <t>Lease Payments</t>
  </si>
  <si>
    <t>Merchant Account Setup Fee</t>
  </si>
  <si>
    <t>Cash for Register</t>
  </si>
  <si>
    <t>Consulting</t>
  </si>
  <si>
    <t>Equipment</t>
  </si>
  <si>
    <t>Initial Ads/Promotions</t>
  </si>
  <si>
    <t>Cleaning Services</t>
  </si>
  <si>
    <t>Professional Fees</t>
  </si>
  <si>
    <t>Office Supplies</t>
  </si>
  <si>
    <t>Miscellaneous</t>
  </si>
  <si>
    <t>Patents and Trademaks</t>
  </si>
  <si>
    <t>Total Assets</t>
  </si>
  <si>
    <t xml:space="preserve">Total Startup </t>
  </si>
  <si>
    <t>Total of Assets &amp; Startup</t>
  </si>
  <si>
    <t>Working Capital (starting cash)*</t>
  </si>
  <si>
    <t>Total Sources</t>
  </si>
  <si>
    <t>=</t>
  </si>
  <si>
    <t>Total Uses</t>
  </si>
  <si>
    <t>*Cash Available to Start the business after Asset and Startup costs</t>
  </si>
  <si>
    <t>(password to unlock spreadsheet is "startup")</t>
  </si>
  <si>
    <t>Loan Payments</t>
  </si>
  <si>
    <t>Loan 1 Lender</t>
  </si>
  <si>
    <t>Loan 2 Lender</t>
  </si>
  <si>
    <t>Loan 3 Lender</t>
  </si>
  <si>
    <t>Interest</t>
  </si>
  <si>
    <t>Loan Amt.</t>
  </si>
  <si>
    <t>Years</t>
  </si>
  <si>
    <t>Payment</t>
  </si>
  <si>
    <t>Client Name</t>
  </si>
  <si>
    <t>Loan Amortization Schedule</t>
  </si>
  <si>
    <t>Loan Description:</t>
  </si>
  <si>
    <t>Prime Rate</t>
  </si>
  <si>
    <t>Term</t>
  </si>
  <si>
    <t>Principal</t>
  </si>
  <si>
    <t>Balance</t>
  </si>
  <si>
    <t>-------------</t>
  </si>
  <si>
    <t>Year</t>
  </si>
  <si>
    <t>-----------</t>
  </si>
  <si>
    <t>----------------</t>
  </si>
  <si>
    <t>------------------</t>
  </si>
  <si>
    <t>1</t>
  </si>
  <si>
    <t>2</t>
  </si>
  <si>
    <t>3</t>
  </si>
  <si>
    <t>-</t>
  </si>
  <si>
    <t>Total</t>
  </si>
  <si>
    <t>==========</t>
  </si>
  <si>
    <t>===========</t>
  </si>
  <si>
    <t>Note…..</t>
  </si>
  <si>
    <t>The Small Business Development Center (SBDC) has prepared this financial statement as of 11/23/2014 based on</t>
  </si>
  <si>
    <t>information and assumptions provided by management. Neither the SBDC nor its personnel are licensed by the State</t>
  </si>
  <si>
    <t>of Minnesota to practice public accounting and therefore express no opinion or any other form of assurance on</t>
  </si>
  <si>
    <t>the statement or underlying assumptions.</t>
  </si>
  <si>
    <t>Cash Flow Year 1</t>
  </si>
  <si>
    <t xml:space="preserve"> Cash</t>
  </si>
  <si>
    <t>JAN</t>
  </si>
  <si>
    <t>FEB</t>
  </si>
  <si>
    <t>MAR</t>
  </si>
  <si>
    <t>APR</t>
  </si>
  <si>
    <t>MAY</t>
  </si>
  <si>
    <t>JUN</t>
  </si>
  <si>
    <t>JUL</t>
  </si>
  <si>
    <t>AUG</t>
  </si>
  <si>
    <t>SEP</t>
  </si>
  <si>
    <t>OCT</t>
  </si>
  <si>
    <t>NOV</t>
  </si>
  <si>
    <t>DEC</t>
  </si>
  <si>
    <t>Year Total</t>
  </si>
  <si>
    <t xml:space="preserve">Cash (beginning of month) </t>
  </si>
  <si>
    <t>Cash Income:</t>
  </si>
  <si>
    <t>Income 1</t>
  </si>
  <si>
    <t>Income 2</t>
  </si>
  <si>
    <t>Income 3</t>
  </si>
  <si>
    <t>Total Cash Available</t>
  </si>
  <si>
    <t>Cash Paid Out</t>
  </si>
  <si>
    <t>Advertising</t>
  </si>
  <si>
    <t>Accounting</t>
  </si>
  <si>
    <t>Bad Debts</t>
  </si>
  <si>
    <t>Bank Charges</t>
  </si>
  <si>
    <t>Car Rental</t>
  </si>
  <si>
    <t>Cell Phone / Land Line</t>
  </si>
  <si>
    <t>Cleaning</t>
  </si>
  <si>
    <t>Commissions</t>
  </si>
  <si>
    <t xml:space="preserve">Contract Labor </t>
  </si>
  <si>
    <t xml:space="preserve">Credit Card Fees </t>
  </si>
  <si>
    <t>Donations</t>
  </si>
  <si>
    <t>Dues &amp; Subscriptions</t>
  </si>
  <si>
    <t>Education</t>
  </si>
  <si>
    <t>Employee Benefits</t>
  </si>
  <si>
    <t>Freight</t>
  </si>
  <si>
    <t>Garbage</t>
  </si>
  <si>
    <t>Gas (Vehicle)</t>
  </si>
  <si>
    <t>Insurance</t>
  </si>
  <si>
    <t>Internet</t>
  </si>
  <si>
    <t>Inventory Purchases</t>
  </si>
  <si>
    <t>Loan Payments (P&amp;I)</t>
  </si>
  <si>
    <t>Outside Services</t>
  </si>
  <si>
    <t>Payroll Hourly</t>
  </si>
  <si>
    <t>Payroll Salary</t>
  </si>
  <si>
    <t>Payroll Taxes (12%)</t>
  </si>
  <si>
    <t>Parking</t>
  </si>
  <si>
    <t>Postage</t>
  </si>
  <si>
    <t>Printing</t>
  </si>
  <si>
    <t>Real Estate Taxes</t>
  </si>
  <si>
    <t>Refunds</t>
  </si>
  <si>
    <t>Rent/Lease</t>
  </si>
  <si>
    <t>Repairs/Maintenance</t>
  </si>
  <si>
    <t>Security System</t>
  </si>
  <si>
    <t xml:space="preserve">Shop Supplies </t>
  </si>
  <si>
    <t>Snow Plowing</t>
  </si>
  <si>
    <t>Tools</t>
  </si>
  <si>
    <t>Travel</t>
  </si>
  <si>
    <t>Utilities</t>
  </si>
  <si>
    <t xml:space="preserve">Other </t>
  </si>
  <si>
    <t>Subtotal</t>
  </si>
  <si>
    <t>Purchases/Inventory</t>
  </si>
  <si>
    <t>Owner Pay</t>
  </si>
  <si>
    <t>Total Cash Paid Out</t>
  </si>
  <si>
    <t>Cash (end of month)</t>
  </si>
  <si>
    <t>Cash Flow Year 2</t>
  </si>
  <si>
    <t>Cash (beginning of Year)</t>
  </si>
  <si>
    <t>Cash Flow Year 3</t>
  </si>
  <si>
    <t>Cash (beginning of year)</t>
  </si>
  <si>
    <t>Credit Card Fees</t>
  </si>
  <si>
    <t>Owner Draw</t>
  </si>
  <si>
    <t>Mallow Delight</t>
  </si>
  <si>
    <t>Trailer</t>
  </si>
  <si>
    <t>Trailer Wrap</t>
  </si>
  <si>
    <t>Local Credit Union</t>
  </si>
  <si>
    <t>Event Fees</t>
  </si>
  <si>
    <t>Events</t>
  </si>
  <si>
    <t>Custom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</si>
</sst>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00000"/>
    <numFmt numFmtId="167" formatCode="&quot;$&quot;#,##0"/>
    <numFmt numFmtId="168" formatCode="0.00_)"/>
    <numFmt numFmtId="169" formatCode="0_)"/>
  </numFmts>
  <fonts count="58">
    <font>
      <sz val="12"/>
      <color theme="1"/>
      <name val="Times New Roman"/>
      <family val="2"/>
    </font>
    <font>
      <sz val="10"/>
      <name val="Arial"/>
      <family val="2"/>
    </font>
    <font>
      <b/>
      <sz val="10"/>
      <name val="Arial"/>
      <family val="2"/>
    </font>
    <font>
      <i/>
      <sz val="10"/>
      <name val="Arial"/>
      <family val="2"/>
    </font>
    <font>
      <b/>
      <i/>
      <sz val="10"/>
      <name val="Arial"/>
      <family val="2"/>
    </font>
    <font>
      <sz val="10"/>
      <color indexed="16"/>
      <name val="Arial"/>
      <family val="2"/>
    </font>
    <font>
      <b/>
      <sz val="11"/>
      <name val="Arial"/>
      <family val="2"/>
    </font>
    <font>
      <b/>
      <sz val="9"/>
      <name val="Arial"/>
      <family val="2"/>
    </font>
    <font>
      <b/>
      <i/>
      <sz val="9"/>
      <name val="Arial"/>
      <family val="2"/>
    </font>
    <font>
      <sz val="9"/>
      <name val="Arial"/>
      <family val="2"/>
    </font>
    <font>
      <i/>
      <sz val="9"/>
      <name val="Arial"/>
      <family val="2"/>
    </font>
    <font>
      <sz val="11"/>
      <color indexed="16"/>
      <name val="Arial"/>
      <family val="2"/>
    </font>
    <font>
      <sz val="11"/>
      <name val="Arial"/>
      <family val="2"/>
    </font>
    <font>
      <sz val="12"/>
      <name val="Arial"/>
      <family val="2"/>
    </font>
    <font>
      <b/>
      <sz val="14"/>
      <name val="Arial"/>
      <family val="2"/>
    </font>
    <font>
      <b/>
      <sz val="14"/>
      <color indexed="12"/>
      <name val="Arial"/>
      <family val="2"/>
    </font>
    <font>
      <b/>
      <sz val="14"/>
      <color indexed="10"/>
      <name val="Arial"/>
      <family val="2"/>
    </font>
    <font>
      <sz val="12"/>
      <color indexed="8"/>
      <name val="Arial"/>
      <family val="2"/>
    </font>
    <font>
      <b/>
      <sz val="12"/>
      <color indexed="8"/>
      <name val="Arial"/>
      <family val="2"/>
    </font>
    <font>
      <sz val="16"/>
      <color indexed="8"/>
      <name val="Arial"/>
      <family val="2"/>
    </font>
    <font>
      <b/>
      <sz val="16"/>
      <name val="Garamond"/>
      <family val="1"/>
    </font>
    <font>
      <sz val="12"/>
      <color indexed="12"/>
      <name val="Arial"/>
      <family val="2"/>
    </font>
    <font>
      <sz val="14"/>
      <color indexed="8"/>
      <name val="Arial"/>
      <family val="2"/>
    </font>
    <font>
      <b/>
      <sz val="14"/>
      <color indexed="8"/>
      <name val="Arial"/>
      <family val="2"/>
    </font>
    <font>
      <sz val="14"/>
      <name val="Arial"/>
      <family val="2"/>
    </font>
    <font>
      <sz val="10"/>
      <color indexed="8"/>
      <name val="Arial"/>
      <family val="2"/>
    </font>
    <font>
      <sz val="12"/>
      <color theme="1"/>
      <name val="Times New Roman"/>
      <family val="2"/>
    </font>
    <font>
      <b/>
      <sz val="12"/>
      <color theme="1"/>
      <name val="Times New Roman"/>
      <family val="1"/>
    </font>
    <font>
      <sz val="12"/>
      <color theme="1"/>
      <name val="Arial"/>
      <family val="2"/>
    </font>
    <font>
      <b/>
      <sz val="14"/>
      <color theme="1"/>
      <name val="Times New Roman"/>
      <family val="1"/>
    </font>
    <font>
      <sz val="9"/>
      <color theme="1"/>
      <name val="Times New Roman"/>
      <family val="2"/>
    </font>
    <font>
      <sz val="10"/>
      <color theme="1"/>
      <name val="Arial"/>
      <family val="2"/>
    </font>
    <font>
      <sz val="11"/>
      <color theme="1"/>
      <name val="Times New Roman"/>
      <family val="2"/>
    </font>
    <font>
      <b/>
      <i/>
      <sz val="16"/>
      <color theme="1"/>
      <name val="Times New Roman"/>
      <family val="1"/>
    </font>
    <font>
      <i/>
      <sz val="12"/>
      <color rgb="FFFF0000"/>
      <name val="Arial"/>
      <family val="2"/>
    </font>
    <font>
      <b/>
      <i/>
      <sz val="18"/>
      <color theme="1"/>
      <name val="Times New Roman"/>
      <family val="1"/>
    </font>
    <font>
      <b/>
      <sz val="18"/>
      <color theme="1"/>
      <name val="Times New Roman"/>
      <family val="1"/>
    </font>
    <font>
      <b/>
      <sz val="22"/>
      <color theme="1"/>
      <name val="Times New Roman"/>
      <family val="1"/>
    </font>
    <font>
      <b/>
      <sz val="8"/>
      <name val="Verdana"/>
      <family val="2"/>
    </font>
    <font>
      <sz val="8"/>
      <color theme="1"/>
      <name val="Verdana"/>
      <family val="2"/>
    </font>
    <font>
      <sz val="8"/>
      <name val="Verdana"/>
      <family val="2"/>
    </font>
    <font>
      <b/>
      <sz val="8"/>
      <color theme="1"/>
      <name val="Verdana"/>
      <family val="2"/>
    </font>
    <font>
      <b/>
      <i/>
      <sz val="8"/>
      <name val="Verdana"/>
      <family val="2"/>
    </font>
    <font>
      <sz val="8"/>
      <color indexed="16"/>
      <name val="Verdana"/>
      <family val="2"/>
    </font>
    <font>
      <i/>
      <sz val="8"/>
      <name val="Verdana"/>
      <family val="2"/>
    </font>
    <font>
      <sz val="14"/>
      <color theme="1"/>
      <name val="Garamond"/>
      <family val="1"/>
    </font>
    <font>
      <sz val="12"/>
      <name val="Arial MT"/>
    </font>
    <font>
      <sz val="10"/>
      <color rgb="FF444444"/>
      <name val="Calibri"/>
      <family val="2"/>
      <scheme val="minor"/>
    </font>
    <font>
      <sz val="10"/>
      <name val="Calibri"/>
      <family val="2"/>
      <scheme val="minor"/>
    </font>
    <font>
      <sz val="12"/>
      <color theme="0"/>
      <name val="Times New Roman"/>
      <family val="2"/>
    </font>
    <font>
      <sz val="14"/>
      <color theme="0"/>
      <name val="Arial"/>
      <family val="2"/>
    </font>
    <font>
      <sz val="9"/>
      <color theme="0"/>
      <name val="Arial"/>
      <family val="2"/>
    </font>
    <font>
      <u/>
      <sz val="12"/>
      <color theme="10"/>
      <name val="Times New Roman"/>
      <family val="2"/>
    </font>
    <font>
      <b/>
      <sz val="12"/>
      <color theme="1"/>
      <name val="Calibri"/>
      <charset val="1"/>
    </font>
    <font>
      <sz val="12"/>
      <color theme="1"/>
      <name val="Calibri"/>
      <charset val="1"/>
    </font>
    <font>
      <i/>
      <sz val="11"/>
      <color rgb="FFFF0000"/>
      <name val="Calibri"/>
      <charset val="1"/>
    </font>
    <font>
      <sz val="10"/>
      <color rgb="FF444444"/>
      <name val="Calibri"/>
      <family val="2"/>
    </font>
    <font>
      <sz val="10"/>
      <name val="Calibri"/>
      <family val="2"/>
    </font>
  </fonts>
  <fills count="14">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DBE5F1"/>
        <bgColor indexed="64"/>
      </patternFill>
    </fill>
    <fill>
      <patternFill patternType="solid">
        <fgColor rgb="FFDDD9C3"/>
        <bgColor indexed="64"/>
      </patternFill>
    </fill>
  </fills>
  <borders count="28">
    <border>
      <left/>
      <right/>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top style="thin">
        <color rgb="FFCCCCCC"/>
      </top>
      <bottom/>
      <diagonal/>
    </border>
    <border>
      <left/>
      <right/>
      <top style="thin">
        <color rgb="FFCCCCCC"/>
      </top>
      <bottom/>
      <diagonal/>
    </border>
    <border>
      <left/>
      <right style="thin">
        <color rgb="FFCCCCCC"/>
      </right>
      <top style="thin">
        <color rgb="FFCCCCCC"/>
      </top>
      <bottom/>
      <diagonal/>
    </border>
    <border>
      <left style="thin">
        <color rgb="FF000000"/>
      </left>
      <right/>
      <top/>
      <bottom/>
      <diagonal/>
    </border>
    <border>
      <left/>
      <right style="thin">
        <color rgb="FFCCCCCC"/>
      </right>
      <top/>
      <bottom/>
      <diagonal/>
    </border>
    <border>
      <left style="thin">
        <color rgb="FF000000"/>
      </left>
      <right/>
      <top/>
      <bottom style="thin">
        <color rgb="FFCCCCCC"/>
      </bottom>
      <diagonal/>
    </border>
    <border>
      <left/>
      <right/>
      <top/>
      <bottom style="thin">
        <color rgb="FFCCCCCC"/>
      </bottom>
      <diagonal/>
    </border>
    <border>
      <left/>
      <right style="thin">
        <color rgb="FFCCCCCC"/>
      </right>
      <top/>
      <bottom style="thin">
        <color rgb="FFCCCCCC"/>
      </bottom>
      <diagonal/>
    </border>
    <border>
      <left style="thin">
        <color rgb="FF000000"/>
      </left>
      <right style="thin">
        <color rgb="FFCCCCCC"/>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s>
  <cellStyleXfs count="7">
    <xf numFmtId="0" fontId="0" fillId="0" borderId="0"/>
    <xf numFmtId="43" fontId="26" fillId="0" borderId="0" applyFont="0" applyFill="0" applyBorder="0" applyAlignment="0" applyProtection="0"/>
    <xf numFmtId="44" fontId="26" fillId="0" borderId="0" applyFont="0" applyFill="0" applyBorder="0" applyAlignment="0" applyProtection="0"/>
    <xf numFmtId="0" fontId="13" fillId="0" borderId="0"/>
    <xf numFmtId="9" fontId="1" fillId="0" borderId="0" applyFont="0" applyFill="0" applyBorder="0" applyAlignment="0" applyProtection="0"/>
    <xf numFmtId="9" fontId="26" fillId="0" borderId="0" applyFont="0" applyFill="0" applyBorder="0" applyAlignment="0" applyProtection="0"/>
    <xf numFmtId="0" fontId="52" fillId="0" borderId="0" applyNumberFormat="0" applyFill="0" applyBorder="0" applyAlignment="0" applyProtection="0"/>
  </cellStyleXfs>
  <cellXfs count="184">
    <xf numFmtId="0" fontId="0" fillId="0" borderId="0" xfId="0"/>
    <xf numFmtId="0" fontId="1" fillId="0" borderId="0" xfId="0" applyFont="1" applyAlignment="1">
      <alignment horizontal="left" vertical="center" wrapText="1"/>
    </xf>
    <xf numFmtId="164" fontId="0" fillId="0" borderId="0" xfId="0" applyNumberFormat="1" applyAlignment="1">
      <alignment horizont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xf numFmtId="165" fontId="3" fillId="0" borderId="0" xfId="0" applyNumberFormat="1" applyFont="1" applyAlignment="1" applyProtection="1">
      <alignment horizontal="center"/>
      <protection locked="0"/>
    </xf>
    <xf numFmtId="165" fontId="2" fillId="0" borderId="0" xfId="0" applyNumberFormat="1" applyFont="1"/>
    <xf numFmtId="165" fontId="1" fillId="0" borderId="0" xfId="0" applyNumberFormat="1" applyFont="1" applyProtection="1">
      <protection locked="0"/>
    </xf>
    <xf numFmtId="165" fontId="1" fillId="0" borderId="0" xfId="0" applyNumberFormat="1" applyFont="1"/>
    <xf numFmtId="165" fontId="1" fillId="0" borderId="0" xfId="0" applyNumberFormat="1" applyFont="1" applyAlignment="1" applyProtection="1">
      <alignment horizontal="centerContinuous"/>
      <protection locked="0"/>
    </xf>
    <xf numFmtId="165" fontId="1" fillId="0" borderId="0" xfId="0" applyNumberFormat="1" applyFont="1" applyAlignment="1" applyProtection="1">
      <alignment horizontal="right" vertical="center" wrapText="1"/>
      <protection locked="0"/>
    </xf>
    <xf numFmtId="165" fontId="1" fillId="0" borderId="0" xfId="0" applyNumberFormat="1" applyFont="1" applyAlignment="1" applyProtection="1">
      <alignment horizontal="left" vertical="center" wrapText="1"/>
      <protection locked="0"/>
    </xf>
    <xf numFmtId="0" fontId="6" fillId="0" borderId="0" xfId="0" applyFont="1" applyAlignment="1">
      <alignment horizontal="left" vertical="center" wrapText="1"/>
    </xf>
    <xf numFmtId="165" fontId="5" fillId="0" borderId="0" xfId="0" applyNumberFormat="1" applyFont="1"/>
    <xf numFmtId="0" fontId="3" fillId="0" borderId="0" xfId="0" applyFont="1" applyAlignment="1">
      <alignment horizontal="left" vertical="center" wrapText="1"/>
    </xf>
    <xf numFmtId="0" fontId="0" fillId="3" borderId="0" xfId="0" applyFill="1"/>
    <xf numFmtId="1" fontId="0" fillId="0" borderId="0" xfId="0" applyNumberFormat="1"/>
    <xf numFmtId="1" fontId="0" fillId="0" borderId="0" xfId="0" applyNumberFormat="1" applyAlignment="1">
      <alignment horizontal="center"/>
    </xf>
    <xf numFmtId="1" fontId="27" fillId="0" borderId="0" xfId="0" applyNumberFormat="1" applyFont="1"/>
    <xf numFmtId="1" fontId="27" fillId="3" borderId="0" xfId="0" applyNumberFormat="1" applyFont="1" applyFill="1" applyAlignment="1">
      <alignment horizontal="left"/>
    </xf>
    <xf numFmtId="1" fontId="0" fillId="3" borderId="0" xfId="0" applyNumberFormat="1" applyFill="1"/>
    <xf numFmtId="1" fontId="27" fillId="0" borderId="0" xfId="0" applyNumberFormat="1" applyFont="1" applyAlignment="1">
      <alignment horizontal="center"/>
    </xf>
    <xf numFmtId="0" fontId="28" fillId="0" borderId="0" xfId="0" applyFont="1"/>
    <xf numFmtId="0" fontId="29" fillId="0" borderId="0" xfId="0" applyFont="1" applyAlignment="1">
      <alignmen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xf numFmtId="0" fontId="10" fillId="0" borderId="0" xfId="0" applyFont="1" applyAlignment="1">
      <alignment horizontal="left" vertical="center" wrapText="1"/>
    </xf>
    <xf numFmtId="0" fontId="30" fillId="0" borderId="0" xfId="0" applyFont="1"/>
    <xf numFmtId="17" fontId="32" fillId="0" borderId="0" xfId="0" applyNumberFormat="1" applyFont="1" applyAlignment="1">
      <alignment horizontal="center"/>
    </xf>
    <xf numFmtId="165" fontId="12" fillId="0" borderId="0" xfId="0" applyNumberFormat="1" applyFont="1"/>
    <xf numFmtId="0" fontId="32" fillId="0" borderId="0" xfId="0" applyFont="1"/>
    <xf numFmtId="165" fontId="6" fillId="0" borderId="0" xfId="0" applyNumberFormat="1" applyFont="1"/>
    <xf numFmtId="165" fontId="11" fillId="0" borderId="0" xfId="0" applyNumberFormat="1" applyFont="1"/>
    <xf numFmtId="166" fontId="31" fillId="0" borderId="0" xfId="0" applyNumberFormat="1" applyFont="1"/>
    <xf numFmtId="0" fontId="31" fillId="0" borderId="0" xfId="0" applyFont="1"/>
    <xf numFmtId="2" fontId="0" fillId="0" borderId="0" xfId="0" applyNumberFormat="1"/>
    <xf numFmtId="39" fontId="26" fillId="0" borderId="0" xfId="1" applyNumberFormat="1" applyFont="1" applyProtection="1">
      <protection locked="0"/>
    </xf>
    <xf numFmtId="1" fontId="33" fillId="6" borderId="0" xfId="0" applyNumberFormat="1" applyFont="1" applyFill="1"/>
    <xf numFmtId="167" fontId="26" fillId="6" borderId="7" xfId="2" applyNumberFormat="1" applyFont="1" applyFill="1" applyBorder="1" applyProtection="1"/>
    <xf numFmtId="4" fontId="0" fillId="0" borderId="6" xfId="0" applyNumberFormat="1" applyBorder="1"/>
    <xf numFmtId="44" fontId="0" fillId="0" borderId="6" xfId="0" applyNumberFormat="1" applyBorder="1"/>
    <xf numFmtId="1" fontId="27" fillId="0" borderId="0" xfId="0" applyNumberFormat="1" applyFont="1" applyAlignment="1">
      <alignment horizontal="left"/>
    </xf>
    <xf numFmtId="0" fontId="14" fillId="0" borderId="0" xfId="3" applyFont="1"/>
    <xf numFmtId="0" fontId="15" fillId="0" borderId="0" xfId="3" applyFont="1"/>
    <xf numFmtId="0" fontId="16" fillId="0" borderId="0" xfId="3" applyFont="1"/>
    <xf numFmtId="0" fontId="13" fillId="0" borderId="0" xfId="3"/>
    <xf numFmtId="0" fontId="17" fillId="0" borderId="0" xfId="3" applyFont="1"/>
    <xf numFmtId="0" fontId="18" fillId="0" borderId="0" xfId="3" applyFont="1"/>
    <xf numFmtId="0" fontId="19" fillId="0" borderId="0" xfId="3" applyFont="1"/>
    <xf numFmtId="0" fontId="20" fillId="0" borderId="0" xfId="3" applyFont="1"/>
    <xf numFmtId="0" fontId="21" fillId="0" borderId="0" xfId="3" applyFont="1"/>
    <xf numFmtId="0" fontId="21" fillId="8" borderId="0" xfId="3" applyFont="1" applyFill="1" applyProtection="1">
      <protection locked="0"/>
    </xf>
    <xf numFmtId="0" fontId="17" fillId="8" borderId="0" xfId="3" applyFont="1" applyFill="1" applyProtection="1">
      <protection locked="0"/>
    </xf>
    <xf numFmtId="0" fontId="22" fillId="0" borderId="0" xfId="3" applyFont="1"/>
    <xf numFmtId="10" fontId="22" fillId="8" borderId="0" xfId="3" applyNumberFormat="1" applyFont="1" applyFill="1" applyProtection="1">
      <protection locked="0"/>
    </xf>
    <xf numFmtId="10" fontId="22" fillId="0" borderId="0" xfId="4" applyNumberFormat="1" applyFont="1" applyProtection="1">
      <protection locked="0"/>
    </xf>
    <xf numFmtId="41" fontId="22" fillId="0" borderId="0" xfId="3" applyNumberFormat="1" applyFont="1"/>
    <xf numFmtId="0" fontId="22" fillId="8" borderId="0" xfId="3" applyFont="1" applyFill="1" applyAlignment="1" applyProtection="1">
      <alignment horizontal="center"/>
      <protection locked="0"/>
    </xf>
    <xf numFmtId="7" fontId="22" fillId="0" borderId="0" xfId="3" applyNumberFormat="1" applyFont="1"/>
    <xf numFmtId="0" fontId="23" fillId="0" borderId="0" xfId="3" applyFont="1"/>
    <xf numFmtId="0" fontId="34" fillId="0" borderId="0" xfId="3" applyFont="1"/>
    <xf numFmtId="0" fontId="22" fillId="0" borderId="0" xfId="3" applyFont="1" applyAlignment="1">
      <alignment horizontal="center"/>
    </xf>
    <xf numFmtId="0" fontId="22" fillId="0" borderId="10" xfId="3" applyFont="1" applyBorder="1" applyAlignment="1">
      <alignment horizontal="center"/>
    </xf>
    <xf numFmtId="0" fontId="22" fillId="0" borderId="0" xfId="3" quotePrefix="1" applyFont="1" applyAlignment="1">
      <alignment horizontal="center"/>
    </xf>
    <xf numFmtId="0" fontId="22" fillId="0" borderId="10" xfId="3" quotePrefix="1" applyFont="1" applyBorder="1" applyAlignment="1">
      <alignment horizontal="center"/>
    </xf>
    <xf numFmtId="0" fontId="22" fillId="0" borderId="10" xfId="3" applyFont="1" applyBorder="1"/>
    <xf numFmtId="7" fontId="23" fillId="0" borderId="0" xfId="3" applyNumberFormat="1" applyFont="1"/>
    <xf numFmtId="0" fontId="23" fillId="0" borderId="10" xfId="3" applyFont="1" applyBorder="1"/>
    <xf numFmtId="168" fontId="22" fillId="0" borderId="0" xfId="3" applyNumberFormat="1" applyFont="1" applyAlignment="1">
      <alignment horizontal="center"/>
    </xf>
    <xf numFmtId="7" fontId="24" fillId="0" borderId="0" xfId="3" applyNumberFormat="1" applyFont="1"/>
    <xf numFmtId="0" fontId="22" fillId="0" borderId="0" xfId="3" applyFont="1" applyAlignment="1">
      <alignment horizontal="fill"/>
    </xf>
    <xf numFmtId="7" fontId="17" fillId="0" borderId="0" xfId="3" applyNumberFormat="1" applyFont="1"/>
    <xf numFmtId="0" fontId="22" fillId="0" borderId="0" xfId="3" quotePrefix="1" applyFont="1"/>
    <xf numFmtId="0" fontId="1" fillId="0" borderId="0" xfId="3" applyFont="1"/>
    <xf numFmtId="169" fontId="1" fillId="0" borderId="0" xfId="3" applyNumberFormat="1" applyFont="1" applyAlignment="1">
      <alignment horizontal="fill"/>
    </xf>
    <xf numFmtId="14" fontId="1" fillId="0" borderId="0" xfId="3" applyNumberFormat="1" applyFont="1"/>
    <xf numFmtId="7" fontId="25" fillId="0" borderId="0" xfId="3" applyNumberFormat="1" applyFont="1"/>
    <xf numFmtId="0" fontId="25" fillId="0" borderId="0" xfId="3" applyFont="1"/>
    <xf numFmtId="37" fontId="23" fillId="0" borderId="0" xfId="3" applyNumberFormat="1" applyFont="1" applyAlignment="1" applyProtection="1">
      <alignment horizontal="center"/>
      <protection locked="0"/>
    </xf>
    <xf numFmtId="44" fontId="26" fillId="0" borderId="0" xfId="2" applyFont="1" applyBorder="1" applyProtection="1">
      <protection locked="0"/>
    </xf>
    <xf numFmtId="4" fontId="0" fillId="0" borderId="0" xfId="0" applyNumberFormat="1"/>
    <xf numFmtId="44" fontId="26" fillId="0" borderId="6" xfId="2" applyFont="1" applyBorder="1" applyProtection="1"/>
    <xf numFmtId="1" fontId="0" fillId="0" borderId="0" xfId="0" applyNumberFormat="1" applyProtection="1">
      <protection locked="0"/>
    </xf>
    <xf numFmtId="166" fontId="31" fillId="10" borderId="0" xfId="0" applyNumberFormat="1" applyFont="1" applyFill="1"/>
    <xf numFmtId="1" fontId="0" fillId="0" borderId="0" xfId="0" applyNumberFormat="1" applyAlignment="1" applyProtection="1">
      <alignment horizontal="left"/>
      <protection locked="0"/>
    </xf>
    <xf numFmtId="1" fontId="27" fillId="0" borderId="0" xfId="0" applyNumberFormat="1" applyFont="1" applyProtection="1">
      <protection locked="0"/>
    </xf>
    <xf numFmtId="1" fontId="0" fillId="3" borderId="0" xfId="0" applyNumberFormat="1" applyFill="1" applyAlignment="1">
      <alignment horizontal="left"/>
    </xf>
    <xf numFmtId="0" fontId="38" fillId="5" borderId="0" xfId="0" applyFont="1" applyFill="1" applyAlignment="1">
      <alignment horizontal="left" vertical="center" wrapText="1"/>
    </xf>
    <xf numFmtId="44" fontId="38" fillId="0" borderId="0" xfId="2" applyFont="1" applyAlignment="1">
      <alignment horizontal="center" vertical="center" wrapText="1"/>
    </xf>
    <xf numFmtId="164" fontId="39" fillId="0" borderId="11" xfId="0" applyNumberFormat="1" applyFont="1" applyBorder="1" applyAlignment="1">
      <alignment horizontal="center" vertical="center"/>
    </xf>
    <xf numFmtId="17" fontId="39" fillId="0" borderId="0" xfId="0" applyNumberFormat="1" applyFont="1" applyAlignment="1">
      <alignment horizontal="center" vertical="center"/>
    </xf>
    <xf numFmtId="0" fontId="39" fillId="0" borderId="0" xfId="0" applyFont="1"/>
    <xf numFmtId="0" fontId="40" fillId="0" borderId="0" xfId="0" applyFont="1" applyAlignment="1">
      <alignment horizontal="left" vertical="center" wrapText="1"/>
    </xf>
    <xf numFmtId="41" fontId="40" fillId="0" borderId="0" xfId="2" applyNumberFormat="1" applyFont="1" applyAlignment="1" applyProtection="1">
      <alignment horizontal="center" wrapText="1"/>
    </xf>
    <xf numFmtId="165" fontId="40" fillId="0" borderId="0" xfId="0" applyNumberFormat="1" applyFont="1" applyAlignment="1">
      <alignment horizontal="center"/>
    </xf>
    <xf numFmtId="165" fontId="40" fillId="0" borderId="0" xfId="0" applyNumberFormat="1" applyFont="1"/>
    <xf numFmtId="165" fontId="41" fillId="4" borderId="0" xfId="0" applyNumberFormat="1" applyFont="1" applyFill="1"/>
    <xf numFmtId="0" fontId="42" fillId="7" borderId="0" xfId="0" applyFont="1" applyFill="1" applyAlignment="1">
      <alignment horizontal="left" vertical="center" wrapText="1"/>
    </xf>
    <xf numFmtId="165" fontId="43" fillId="2" borderId="0" xfId="0" applyNumberFormat="1" applyFont="1" applyFill="1"/>
    <xf numFmtId="0" fontId="40" fillId="0" borderId="0" xfId="0" applyFont="1" applyAlignment="1" applyProtection="1">
      <alignment horizontal="left" vertical="center" wrapText="1"/>
      <protection locked="0"/>
    </xf>
    <xf numFmtId="0" fontId="40" fillId="7" borderId="0" xfId="0" applyFont="1" applyFill="1" applyAlignment="1">
      <alignment horizontal="left" vertical="center" wrapText="1"/>
    </xf>
    <xf numFmtId="0" fontId="38" fillId="0" borderId="1" xfId="0" applyFont="1" applyBorder="1" applyAlignment="1">
      <alignment horizontal="left" vertical="center" wrapText="1"/>
    </xf>
    <xf numFmtId="0" fontId="38" fillId="7" borderId="1" xfId="0" applyFont="1" applyFill="1" applyBorder="1" applyAlignment="1">
      <alignment horizontal="left" vertical="center" wrapText="1"/>
    </xf>
    <xf numFmtId="165" fontId="40" fillId="0" borderId="5" xfId="0" applyNumberFormat="1" applyFont="1" applyBorder="1"/>
    <xf numFmtId="3" fontId="40" fillId="2" borderId="0" xfId="0" applyNumberFormat="1" applyFont="1" applyFill="1"/>
    <xf numFmtId="165" fontId="40" fillId="2" borderId="0" xfId="0" applyNumberFormat="1" applyFont="1" applyFill="1"/>
    <xf numFmtId="0" fontId="40" fillId="0" borderId="0" xfId="0" applyFont="1" applyAlignment="1" applyProtection="1">
      <alignment horizontal="left" wrapText="1"/>
      <protection locked="0"/>
    </xf>
    <xf numFmtId="3" fontId="40" fillId="0" borderId="0" xfId="1" applyNumberFormat="1" applyFont="1" applyAlignment="1" applyProtection="1"/>
    <xf numFmtId="0" fontId="40" fillId="0" borderId="0" xfId="0" applyFont="1" applyProtection="1">
      <protection locked="0"/>
    </xf>
    <xf numFmtId="0" fontId="40" fillId="7" borderId="0" xfId="0" applyFont="1" applyFill="1"/>
    <xf numFmtId="0" fontId="40" fillId="7" borderId="3" xfId="0" applyFont="1" applyFill="1" applyBorder="1" applyAlignment="1">
      <alignment horizontal="left" vertical="center" wrapText="1"/>
    </xf>
    <xf numFmtId="165" fontId="40" fillId="0" borderId="3" xfId="0" applyNumberFormat="1" applyFont="1" applyBorder="1"/>
    <xf numFmtId="0" fontId="44" fillId="7" borderId="3" xfId="0" applyFont="1" applyFill="1" applyBorder="1" applyAlignment="1">
      <alignment horizontal="left" vertical="center" wrapText="1"/>
    </xf>
    <xf numFmtId="0" fontId="38" fillId="0" borderId="4" xfId="0" applyFont="1" applyBorder="1" applyAlignment="1">
      <alignment horizontal="left" vertical="center" wrapText="1"/>
    </xf>
    <xf numFmtId="42" fontId="38" fillId="7" borderId="5" xfId="2" applyNumberFormat="1" applyFont="1" applyFill="1" applyBorder="1" applyAlignment="1">
      <alignment horizontal="left" wrapText="1"/>
    </xf>
    <xf numFmtId="165" fontId="38" fillId="0" borderId="5" xfId="0" applyNumberFormat="1" applyFont="1" applyBorder="1"/>
    <xf numFmtId="3" fontId="40" fillId="0" borderId="1" xfId="0" applyNumberFormat="1" applyFont="1" applyBorder="1"/>
    <xf numFmtId="3" fontId="40" fillId="8" borderId="6" xfId="1" applyNumberFormat="1" applyFont="1" applyFill="1" applyBorder="1" applyAlignment="1" applyProtection="1">
      <protection locked="0"/>
    </xf>
    <xf numFmtId="3" fontId="39" fillId="8" borderId="6" xfId="1" applyNumberFormat="1" applyFont="1" applyFill="1" applyBorder="1" applyProtection="1">
      <protection locked="0"/>
    </xf>
    <xf numFmtId="165" fontId="40" fillId="0" borderId="9" xfId="0" applyNumberFormat="1" applyFont="1" applyBorder="1"/>
    <xf numFmtId="43" fontId="40" fillId="8" borderId="6" xfId="1" applyFont="1" applyFill="1" applyBorder="1" applyAlignment="1" applyProtection="1">
      <protection locked="0"/>
    </xf>
    <xf numFmtId="43" fontId="40" fillId="8" borderId="6" xfId="1" applyFont="1" applyFill="1" applyBorder="1" applyAlignment="1" applyProtection="1">
      <alignment horizontal="right" vertical="center" wrapText="1"/>
      <protection locked="0"/>
    </xf>
    <xf numFmtId="43" fontId="40" fillId="8" borderId="6" xfId="1" applyFont="1" applyFill="1" applyBorder="1" applyAlignment="1" applyProtection="1">
      <alignment horizontal="left" vertical="center" wrapText="1"/>
      <protection locked="0"/>
    </xf>
    <xf numFmtId="165" fontId="39" fillId="0" borderId="0" xfId="0" applyNumberFormat="1" applyFont="1"/>
    <xf numFmtId="43" fontId="26" fillId="8" borderId="6" xfId="1" applyFont="1" applyFill="1" applyBorder="1" applyProtection="1">
      <protection locked="0"/>
    </xf>
    <xf numFmtId="39" fontId="26" fillId="8" borderId="6" xfId="1" applyNumberFormat="1" applyFont="1" applyFill="1" applyBorder="1" applyProtection="1">
      <protection locked="0"/>
    </xf>
    <xf numFmtId="4" fontId="26" fillId="8" borderId="6" xfId="1" applyNumberFormat="1" applyFont="1" applyFill="1" applyBorder="1" applyAlignment="1" applyProtection="1">
      <protection locked="0"/>
    </xf>
    <xf numFmtId="4" fontId="26" fillId="8" borderId="6" xfId="1" applyNumberFormat="1" applyFont="1" applyFill="1" applyBorder="1" applyProtection="1">
      <protection locked="0"/>
    </xf>
    <xf numFmtId="1" fontId="33" fillId="8" borderId="0" xfId="0" applyNumberFormat="1" applyFont="1" applyFill="1"/>
    <xf numFmtId="167" fontId="26" fillId="8" borderId="8" xfId="1" applyNumberFormat="1" applyFont="1" applyFill="1" applyBorder="1"/>
    <xf numFmtId="9" fontId="39" fillId="0" borderId="0" xfId="5" applyFont="1" applyBorder="1"/>
    <xf numFmtId="3" fontId="40" fillId="8" borderId="6" xfId="1" applyNumberFormat="1" applyFont="1" applyFill="1" applyBorder="1" applyAlignment="1" applyProtection="1"/>
    <xf numFmtId="44" fontId="26" fillId="0" borderId="6" xfId="2" applyFont="1" applyBorder="1"/>
    <xf numFmtId="0" fontId="18" fillId="0" borderId="0" xfId="3" applyFont="1" applyAlignment="1">
      <alignment horizontal="center"/>
    </xf>
    <xf numFmtId="10" fontId="22" fillId="8" borderId="6" xfId="3" applyNumberFormat="1" applyFont="1" applyFill="1" applyBorder="1" applyProtection="1">
      <protection locked="0"/>
    </xf>
    <xf numFmtId="0" fontId="22" fillId="8" borderId="6" xfId="3" applyFont="1" applyFill="1" applyBorder="1" applyAlignment="1" applyProtection="1">
      <alignment horizontal="center"/>
      <protection locked="0"/>
    </xf>
    <xf numFmtId="7" fontId="22" fillId="0" borderId="6" xfId="3" applyNumberFormat="1" applyFont="1" applyBorder="1"/>
    <xf numFmtId="0" fontId="22" fillId="0" borderId="6" xfId="3" applyFont="1" applyBorder="1"/>
    <xf numFmtId="41" fontId="22" fillId="8" borderId="6" xfId="3" applyNumberFormat="1" applyFont="1" applyFill="1" applyBorder="1" applyProtection="1">
      <protection locked="0"/>
    </xf>
    <xf numFmtId="0" fontId="38" fillId="0" borderId="0" xfId="0" applyFont="1" applyAlignment="1">
      <alignment horizontal="left" vertical="center" wrapText="1"/>
    </xf>
    <xf numFmtId="0" fontId="38" fillId="0" borderId="3" xfId="0" applyFont="1" applyBorder="1" applyAlignment="1">
      <alignment horizontal="left" vertical="center" wrapText="1"/>
    </xf>
    <xf numFmtId="0" fontId="38" fillId="0" borderId="2" xfId="0" applyFont="1" applyBorder="1" applyAlignment="1">
      <alignment horizontal="left" vertical="center" wrapText="1"/>
    </xf>
    <xf numFmtId="0" fontId="46" fillId="0" borderId="0" xfId="0" applyFont="1"/>
    <xf numFmtId="0" fontId="47" fillId="0" borderId="0" xfId="0" applyFont="1"/>
    <xf numFmtId="0" fontId="48" fillId="0" borderId="0" xfId="0" applyFont="1"/>
    <xf numFmtId="14" fontId="49" fillId="0" borderId="0" xfId="0" applyNumberFormat="1" applyFont="1"/>
    <xf numFmtId="14" fontId="50" fillId="0" borderId="0" xfId="3" applyNumberFormat="1" applyFont="1"/>
    <xf numFmtId="14" fontId="51" fillId="0" borderId="0" xfId="0" applyNumberFormat="1" applyFont="1" applyAlignment="1">
      <alignment horizontal="left" vertical="center" wrapText="1"/>
    </xf>
    <xf numFmtId="0" fontId="53" fillId="0" borderId="12" xfId="0" applyFont="1" applyBorder="1" applyAlignment="1">
      <alignment readingOrder="1"/>
    </xf>
    <xf numFmtId="0" fontId="54" fillId="0" borderId="13" xfId="0" applyFont="1" applyBorder="1" applyAlignment="1">
      <alignment readingOrder="1"/>
    </xf>
    <xf numFmtId="0" fontId="54" fillId="0" borderId="14" xfId="0" applyFont="1" applyBorder="1" applyAlignment="1">
      <alignment readingOrder="1"/>
    </xf>
    <xf numFmtId="0" fontId="53" fillId="0" borderId="15" xfId="0" applyFont="1" applyBorder="1" applyAlignment="1">
      <alignment readingOrder="1"/>
    </xf>
    <xf numFmtId="0" fontId="54" fillId="0" borderId="16" xfId="0" applyFont="1" applyBorder="1" applyAlignment="1">
      <alignment readingOrder="1"/>
    </xf>
    <xf numFmtId="0" fontId="54" fillId="0" borderId="17" xfId="0" applyFont="1" applyBorder="1" applyAlignment="1">
      <alignment readingOrder="1"/>
    </xf>
    <xf numFmtId="0" fontId="52" fillId="0" borderId="15" xfId="6" applyBorder="1" applyAlignment="1">
      <alignment readingOrder="1"/>
    </xf>
    <xf numFmtId="0" fontId="54" fillId="0" borderId="15" xfId="0" applyFont="1" applyBorder="1" applyAlignment="1">
      <alignment readingOrder="1"/>
    </xf>
    <xf numFmtId="0" fontId="53" fillId="0" borderId="26" xfId="0" applyFont="1" applyBorder="1" applyAlignment="1">
      <alignment readingOrder="1"/>
    </xf>
    <xf numFmtId="0" fontId="54" fillId="12" borderId="27" xfId="0" applyFont="1" applyFill="1" applyBorder="1" applyAlignment="1">
      <alignment readingOrder="1"/>
    </xf>
    <xf numFmtId="0" fontId="54" fillId="13" borderId="15" xfId="0" applyFont="1" applyFill="1" applyBorder="1" applyAlignment="1">
      <alignment readingOrder="1"/>
    </xf>
    <xf numFmtId="0" fontId="56" fillId="0" borderId="0" xfId="0" applyFont="1"/>
    <xf numFmtId="0" fontId="57" fillId="0" borderId="0" xfId="0" applyFont="1"/>
    <xf numFmtId="3" fontId="40" fillId="0" borderId="6" xfId="1" applyNumberFormat="1" applyFont="1" applyFill="1" applyBorder="1" applyAlignment="1" applyProtection="1">
      <protection locked="0"/>
    </xf>
    <xf numFmtId="0" fontId="55" fillId="0" borderId="18" xfId="0" applyFont="1" applyBorder="1" applyAlignment="1">
      <alignment readingOrder="1"/>
    </xf>
    <xf numFmtId="0" fontId="55" fillId="0" borderId="19" xfId="0" applyFont="1" applyBorder="1" applyAlignment="1">
      <alignment readingOrder="1"/>
    </xf>
    <xf numFmtId="0" fontId="55" fillId="0" borderId="20" xfId="0" applyFont="1" applyBorder="1" applyAlignment="1">
      <alignment readingOrder="1"/>
    </xf>
    <xf numFmtId="0" fontId="55" fillId="0" borderId="21" xfId="0" applyFont="1" applyBorder="1" applyAlignment="1">
      <alignment readingOrder="1"/>
    </xf>
    <xf numFmtId="0" fontId="55" fillId="0" borderId="0" xfId="0" applyFont="1" applyAlignment="1">
      <alignment readingOrder="1"/>
    </xf>
    <xf numFmtId="0" fontId="55" fillId="0" borderId="22" xfId="0" applyFont="1" applyBorder="1" applyAlignment="1">
      <alignment readingOrder="1"/>
    </xf>
    <xf numFmtId="0" fontId="55" fillId="0" borderId="23" xfId="0" applyFont="1" applyBorder="1" applyAlignment="1">
      <alignment readingOrder="1"/>
    </xf>
    <xf numFmtId="0" fontId="55" fillId="0" borderId="24" xfId="0" applyFont="1" applyBorder="1" applyAlignment="1">
      <alignment readingOrder="1"/>
    </xf>
    <xf numFmtId="0" fontId="55" fillId="0" borderId="25" xfId="0" applyFont="1" applyBorder="1" applyAlignment="1">
      <alignment readingOrder="1"/>
    </xf>
    <xf numFmtId="0" fontId="35" fillId="8" borderId="0" xfId="0" applyFont="1" applyFill="1" applyAlignment="1">
      <alignment horizontal="center"/>
    </xf>
    <xf numFmtId="0" fontId="35" fillId="9" borderId="0" xfId="0" applyFont="1" applyFill="1" applyAlignment="1">
      <alignment horizontal="center"/>
    </xf>
    <xf numFmtId="1" fontId="36" fillId="0" borderId="0" xfId="0" applyNumberFormat="1" applyFont="1" applyAlignment="1">
      <alignment horizontal="center"/>
    </xf>
    <xf numFmtId="0" fontId="37" fillId="11" borderId="6" xfId="0" applyFont="1" applyFill="1" applyBorder="1" applyAlignment="1" applyProtection="1">
      <alignment horizontal="center" vertical="center"/>
      <protection locked="0"/>
    </xf>
    <xf numFmtId="0" fontId="27" fillId="0" borderId="0" xfId="0" applyFont="1" applyAlignment="1">
      <alignment horizontal="center"/>
    </xf>
    <xf numFmtId="1" fontId="27" fillId="0" borderId="0" xfId="0" applyNumberFormat="1" applyFont="1" applyAlignment="1">
      <alignment horizontal="center"/>
    </xf>
    <xf numFmtId="0" fontId="18" fillId="0" borderId="6" xfId="3" applyFont="1" applyBorder="1" applyAlignment="1">
      <alignment horizontal="center"/>
    </xf>
    <xf numFmtId="0" fontId="28" fillId="8" borderId="6" xfId="3" applyFont="1" applyFill="1" applyBorder="1" applyAlignment="1">
      <alignment horizontal="center"/>
    </xf>
    <xf numFmtId="0" fontId="45" fillId="8" borderId="6" xfId="3" applyFont="1" applyFill="1" applyBorder="1" applyAlignment="1">
      <alignment horizontal="center"/>
    </xf>
    <xf numFmtId="0" fontId="21" fillId="8" borderId="6" xfId="3" applyFont="1" applyFill="1" applyBorder="1" applyAlignment="1">
      <alignment horizontal="center"/>
    </xf>
  </cellXfs>
  <cellStyles count="7">
    <cellStyle name="Comma" xfId="1" builtinId="3"/>
    <cellStyle name="Currency" xfId="2" builtinId="4"/>
    <cellStyle name="Hyperlink" xfId="6" builtinId="8"/>
    <cellStyle name="Normal" xfId="0" builtinId="0"/>
    <cellStyle name="Normal 2" xfId="3" xr:uid="{00000000-0005-0000-0000-000003000000}"/>
    <cellStyle name="Percent" xfId="5" builtinId="5"/>
    <cellStyle name="Percent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9</xdr:row>
      <xdr:rowOff>66675</xdr:rowOff>
    </xdr:from>
    <xdr:to>
      <xdr:col>8</xdr:col>
      <xdr:colOff>22860</xdr:colOff>
      <xdr:row>18</xdr:row>
      <xdr:rowOff>125730</xdr:rowOff>
    </xdr:to>
    <xdr:pic>
      <xdr:nvPicPr>
        <xdr:cNvPr id="2" name="Picture 1">
          <a:extLst>
            <a:ext uri="{FF2B5EF4-FFF2-40B4-BE49-F238E27FC236}">
              <a16:creationId xmlns:a16="http://schemas.microsoft.com/office/drawing/2014/main" id="{DAC14A59-C629-4FFF-8ECF-9CA16CDDBF3F}"/>
            </a:ext>
          </a:extLst>
        </xdr:cNvPr>
        <xdr:cNvPicPr>
          <a:picLocks noChangeAspect="1"/>
        </xdr:cNvPicPr>
      </xdr:nvPicPr>
      <xdr:blipFill>
        <a:blip xmlns:r="http://schemas.openxmlformats.org/officeDocument/2006/relationships" r:embed="rId1"/>
        <a:stretch>
          <a:fillRect/>
        </a:stretch>
      </xdr:blipFill>
      <xdr:spPr>
        <a:xfrm>
          <a:off x="28575" y="1866900"/>
          <a:ext cx="5547360" cy="1859280"/>
        </a:xfrm>
        <a:prstGeom prst="rect">
          <a:avLst/>
        </a:prstGeom>
      </xdr:spPr>
    </xdr:pic>
    <xdr:clientData/>
  </xdr:twoCellAnchor>
  <xdr:twoCellAnchor editAs="oneCell">
    <xdr:from>
      <xdr:col>8</xdr:col>
      <xdr:colOff>438150</xdr:colOff>
      <xdr:row>2</xdr:row>
      <xdr:rowOff>95250</xdr:rowOff>
    </xdr:from>
    <xdr:to>
      <xdr:col>13</xdr:col>
      <xdr:colOff>1954530</xdr:colOff>
      <xdr:row>16</xdr:row>
      <xdr:rowOff>83820</xdr:rowOff>
    </xdr:to>
    <xdr:pic>
      <xdr:nvPicPr>
        <xdr:cNvPr id="3" name="Picture 2">
          <a:extLst>
            <a:ext uri="{FF2B5EF4-FFF2-40B4-BE49-F238E27FC236}">
              <a16:creationId xmlns:a16="http://schemas.microsoft.com/office/drawing/2014/main" id="{D9E4CA2A-4210-4175-85A6-491FA0AD1F27}"/>
            </a:ext>
            <a:ext uri="{147F2762-F138-4A5C-976F-8EAC2B608ADB}">
              <a16:predDERef xmlns:a16="http://schemas.microsoft.com/office/drawing/2014/main" pred="{30E3922F-F0CA-C678-144D-4170AFC50B79}"/>
            </a:ext>
          </a:extLst>
        </xdr:cNvPr>
        <xdr:cNvPicPr>
          <a:picLocks noChangeAspect="1"/>
        </xdr:cNvPicPr>
      </xdr:nvPicPr>
      <xdr:blipFill>
        <a:blip xmlns:r="http://schemas.openxmlformats.org/officeDocument/2006/relationships" r:embed="rId2"/>
        <a:stretch>
          <a:fillRect/>
        </a:stretch>
      </xdr:blipFill>
      <xdr:spPr>
        <a:xfrm>
          <a:off x="5991225" y="495300"/>
          <a:ext cx="4945380" cy="2788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esbdc.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63C34-A8EC-46F9-95C9-0832E1CFBC99}">
  <dimension ref="A1:N48"/>
  <sheetViews>
    <sheetView workbookViewId="0">
      <selection activeCell="A26" sqref="A26"/>
    </sheetView>
  </sheetViews>
  <sheetFormatPr defaultRowHeight="15.6"/>
  <cols>
    <col min="1" max="1" width="9.8984375" bestFit="1" customWidth="1"/>
    <col min="14" max="14" width="28.5" customWidth="1"/>
  </cols>
  <sheetData>
    <row r="1" spans="1:14">
      <c r="A1" s="151" t="s">
        <v>0</v>
      </c>
      <c r="B1" s="152"/>
      <c r="C1" s="152"/>
      <c r="D1" s="152"/>
      <c r="E1" s="152"/>
      <c r="F1" s="152"/>
      <c r="G1" s="152"/>
      <c r="H1" s="152"/>
      <c r="I1" s="152"/>
      <c r="J1" s="152"/>
      <c r="K1" s="152"/>
      <c r="L1" s="152"/>
      <c r="M1" s="152"/>
      <c r="N1" s="153"/>
    </row>
    <row r="2" spans="1:14">
      <c r="A2" s="154" t="s">
        <v>1</v>
      </c>
      <c r="B2" s="155"/>
      <c r="C2" s="155"/>
      <c r="D2" s="155"/>
      <c r="E2" s="155"/>
      <c r="F2" s="155"/>
      <c r="G2" s="155"/>
      <c r="H2" s="155"/>
      <c r="I2" s="155"/>
      <c r="J2" s="155"/>
      <c r="K2" s="155"/>
      <c r="L2" s="155"/>
      <c r="M2" s="155"/>
      <c r="N2" s="156"/>
    </row>
    <row r="3" spans="1:14">
      <c r="A3" s="157" t="s">
        <v>2</v>
      </c>
      <c r="B3" s="155"/>
      <c r="C3" s="155"/>
      <c r="D3" s="155"/>
      <c r="E3" s="155"/>
      <c r="F3" s="155"/>
      <c r="G3" s="155"/>
      <c r="H3" s="155"/>
      <c r="I3" s="155"/>
      <c r="J3" s="155"/>
      <c r="K3" s="155"/>
      <c r="L3" s="155"/>
      <c r="M3" s="155"/>
      <c r="N3" s="156"/>
    </row>
    <row r="4" spans="1:14">
      <c r="A4" s="158" t="s">
        <v>3</v>
      </c>
      <c r="B4" s="155"/>
      <c r="C4" s="155"/>
      <c r="D4" s="155"/>
      <c r="E4" s="155"/>
      <c r="F4" s="155"/>
      <c r="G4" s="155"/>
      <c r="H4" s="155"/>
      <c r="I4" s="155"/>
      <c r="J4" s="155"/>
      <c r="K4" s="155"/>
      <c r="L4" s="155"/>
      <c r="M4" s="155"/>
      <c r="N4" s="156"/>
    </row>
    <row r="5" spans="1:14">
      <c r="A5" s="158"/>
      <c r="B5" s="155"/>
      <c r="C5" s="155"/>
      <c r="D5" s="155"/>
      <c r="E5" s="155"/>
      <c r="F5" s="155"/>
      <c r="G5" s="155"/>
      <c r="H5" s="155"/>
      <c r="I5" s="155"/>
      <c r="J5" s="155"/>
      <c r="K5" s="155"/>
      <c r="L5" s="155"/>
      <c r="M5" s="155"/>
      <c r="N5" s="156"/>
    </row>
    <row r="6" spans="1:14">
      <c r="A6" s="165" t="s">
        <v>4</v>
      </c>
      <c r="B6" s="166"/>
      <c r="C6" s="166"/>
      <c r="D6" s="166"/>
      <c r="E6" s="166"/>
      <c r="F6" s="166"/>
      <c r="G6" s="167"/>
      <c r="H6" s="155"/>
      <c r="I6" s="155"/>
      <c r="J6" s="155"/>
      <c r="K6" s="155"/>
      <c r="L6" s="155"/>
      <c r="M6" s="155"/>
      <c r="N6" s="156"/>
    </row>
    <row r="7" spans="1:14">
      <c r="A7" s="168"/>
      <c r="B7" s="169"/>
      <c r="C7" s="169"/>
      <c r="D7" s="169"/>
      <c r="E7" s="169"/>
      <c r="F7" s="169"/>
      <c r="G7" s="170"/>
      <c r="H7" s="155"/>
      <c r="I7" s="155"/>
      <c r="J7" s="155"/>
      <c r="K7" s="155"/>
      <c r="L7" s="155"/>
      <c r="M7" s="155"/>
      <c r="N7" s="156"/>
    </row>
    <row r="8" spans="1:14">
      <c r="A8" s="171"/>
      <c r="B8" s="172"/>
      <c r="C8" s="172"/>
      <c r="D8" s="172"/>
      <c r="E8" s="172"/>
      <c r="F8" s="172"/>
      <c r="G8" s="173"/>
      <c r="H8" s="155"/>
      <c r="I8" s="155"/>
      <c r="J8" s="155"/>
      <c r="K8" s="155"/>
      <c r="L8" s="155"/>
      <c r="M8" s="155"/>
      <c r="N8" s="156"/>
    </row>
    <row r="9" spans="1:14">
      <c r="A9" s="158"/>
      <c r="B9" s="155"/>
      <c r="C9" s="155"/>
      <c r="D9" s="155"/>
      <c r="E9" s="155"/>
      <c r="F9" s="155"/>
      <c r="G9" s="155"/>
      <c r="H9" s="155"/>
      <c r="I9" s="155"/>
      <c r="J9" s="155"/>
      <c r="K9" s="155"/>
      <c r="L9" s="155"/>
      <c r="M9" s="155"/>
      <c r="N9" s="156"/>
    </row>
    <row r="10" spans="1:14">
      <c r="A10" s="158"/>
      <c r="B10" s="155"/>
      <c r="C10" s="155"/>
      <c r="D10" s="155"/>
      <c r="E10" s="155"/>
      <c r="F10" s="155"/>
      <c r="G10" s="155"/>
      <c r="H10" s="155"/>
      <c r="I10" s="155"/>
      <c r="J10" s="155"/>
      <c r="K10" s="155"/>
      <c r="L10" s="155"/>
      <c r="M10" s="155"/>
      <c r="N10" s="156"/>
    </row>
    <row r="11" spans="1:14">
      <c r="A11" s="158"/>
      <c r="B11" s="155"/>
      <c r="C11" s="155"/>
      <c r="D11" s="155"/>
      <c r="E11" s="155"/>
      <c r="F11" s="155"/>
      <c r="G11" s="155"/>
      <c r="H11" s="155"/>
      <c r="I11" s="155"/>
      <c r="J11" s="155"/>
      <c r="K11" s="155"/>
      <c r="L11" s="155"/>
      <c r="M11" s="155"/>
      <c r="N11" s="156"/>
    </row>
    <row r="12" spans="1:14">
      <c r="A12" s="158"/>
      <c r="B12" s="155"/>
      <c r="C12" s="155"/>
      <c r="D12" s="155"/>
      <c r="E12" s="155"/>
      <c r="F12" s="155"/>
      <c r="G12" s="155"/>
      <c r="H12" s="155"/>
      <c r="I12" s="155"/>
      <c r="J12" s="155"/>
      <c r="K12" s="155"/>
      <c r="L12" s="155"/>
      <c r="M12" s="155"/>
      <c r="N12" s="156"/>
    </row>
    <row r="13" spans="1:14">
      <c r="A13" s="158"/>
      <c r="B13" s="155"/>
      <c r="C13" s="155"/>
      <c r="D13" s="155"/>
      <c r="E13" s="155"/>
      <c r="F13" s="155"/>
      <c r="G13" s="155"/>
      <c r="H13" s="155"/>
      <c r="I13" s="155"/>
      <c r="J13" s="155"/>
      <c r="K13" s="155"/>
      <c r="L13" s="155"/>
      <c r="M13" s="155"/>
      <c r="N13" s="156"/>
    </row>
    <row r="14" spans="1:14">
      <c r="A14" s="158"/>
      <c r="B14" s="155"/>
      <c r="C14" s="155"/>
      <c r="D14" s="155"/>
      <c r="E14" s="155"/>
      <c r="F14" s="155"/>
      <c r="G14" s="155"/>
      <c r="H14" s="155"/>
      <c r="I14" s="155"/>
      <c r="J14" s="155"/>
      <c r="K14" s="155"/>
      <c r="L14" s="155"/>
      <c r="M14" s="155"/>
      <c r="N14" s="156"/>
    </row>
    <row r="15" spans="1:14">
      <c r="A15" s="158"/>
      <c r="B15" s="155"/>
      <c r="C15" s="155"/>
      <c r="D15" s="155"/>
      <c r="E15" s="155"/>
      <c r="F15" s="155"/>
      <c r="G15" s="155"/>
      <c r="H15" s="155"/>
      <c r="I15" s="155"/>
      <c r="J15" s="155"/>
      <c r="K15" s="155"/>
      <c r="L15" s="155"/>
      <c r="M15" s="155"/>
      <c r="N15" s="156"/>
    </row>
    <row r="16" spans="1:14">
      <c r="A16" s="158"/>
      <c r="B16" s="155"/>
      <c r="C16" s="155"/>
      <c r="D16" s="155"/>
      <c r="E16" s="155"/>
      <c r="F16" s="155"/>
      <c r="G16" s="155"/>
      <c r="H16" s="155"/>
      <c r="I16" s="155"/>
      <c r="J16" s="155"/>
      <c r="K16" s="155"/>
      <c r="L16" s="155"/>
      <c r="M16" s="155"/>
      <c r="N16" s="156"/>
    </row>
    <row r="17" spans="1:14">
      <c r="A17" s="158"/>
      <c r="B17" s="155"/>
      <c r="C17" s="155"/>
      <c r="D17" s="155"/>
      <c r="E17" s="155"/>
      <c r="F17" s="155"/>
      <c r="G17" s="155"/>
      <c r="H17" s="155"/>
      <c r="I17" s="155"/>
      <c r="J17" s="155"/>
      <c r="K17" s="155"/>
      <c r="L17" s="155"/>
      <c r="M17" s="155"/>
      <c r="N17" s="156"/>
    </row>
    <row r="18" spans="1:14">
      <c r="A18" s="158"/>
      <c r="B18" s="155"/>
      <c r="C18" s="155"/>
      <c r="D18" s="155"/>
      <c r="E18" s="155"/>
      <c r="F18" s="155"/>
      <c r="G18" s="155"/>
      <c r="H18" s="155"/>
      <c r="I18" s="155"/>
      <c r="J18" s="155"/>
      <c r="K18" s="155"/>
      <c r="L18" s="155"/>
      <c r="M18" s="155"/>
      <c r="N18" s="156"/>
    </row>
    <row r="19" spans="1:14">
      <c r="A19" s="158"/>
      <c r="B19" s="155"/>
      <c r="C19" s="155"/>
      <c r="D19" s="155"/>
      <c r="E19" s="155"/>
      <c r="F19" s="155"/>
      <c r="G19" s="155"/>
      <c r="H19" s="155"/>
      <c r="I19" s="155"/>
      <c r="J19" s="155"/>
      <c r="K19" s="155"/>
      <c r="L19" s="155"/>
      <c r="M19" s="155"/>
      <c r="N19" s="156"/>
    </row>
    <row r="20" spans="1:14">
      <c r="A20" s="158"/>
      <c r="B20" s="155"/>
      <c r="C20" s="155"/>
      <c r="D20" s="155"/>
      <c r="E20" s="155"/>
      <c r="F20" s="155"/>
      <c r="G20" s="155"/>
      <c r="H20" s="155"/>
      <c r="I20" s="155"/>
      <c r="J20" s="155"/>
      <c r="K20" s="155"/>
      <c r="L20" s="155"/>
      <c r="M20" s="155"/>
      <c r="N20" s="156"/>
    </row>
    <row r="21" spans="1:14">
      <c r="A21" s="159" t="s">
        <v>5</v>
      </c>
      <c r="B21" s="155"/>
      <c r="C21" s="155"/>
      <c r="D21" s="155"/>
      <c r="E21" s="155"/>
      <c r="F21" s="155"/>
      <c r="G21" s="155"/>
      <c r="H21" s="155"/>
      <c r="I21" s="155"/>
      <c r="J21" s="155"/>
      <c r="K21" s="155"/>
      <c r="L21" s="155"/>
      <c r="M21" s="155"/>
      <c r="N21" s="156"/>
    </row>
    <row r="22" spans="1:14">
      <c r="A22" s="160"/>
      <c r="B22" s="155" t="s">
        <v>6</v>
      </c>
      <c r="C22" s="155"/>
      <c r="D22" s="155"/>
      <c r="E22" s="155"/>
      <c r="F22" s="155"/>
      <c r="G22" s="155"/>
      <c r="H22" s="155"/>
      <c r="I22" s="155"/>
      <c r="J22" s="155"/>
      <c r="K22" s="155"/>
      <c r="L22" s="155"/>
      <c r="M22" s="155"/>
      <c r="N22" s="156"/>
    </row>
    <row r="23" spans="1:14">
      <c r="A23" s="158"/>
      <c r="B23" s="155"/>
      <c r="C23" s="155"/>
      <c r="D23" s="155"/>
      <c r="E23" s="155"/>
      <c r="F23" s="155"/>
      <c r="G23" s="155"/>
      <c r="H23" s="155"/>
      <c r="I23" s="155"/>
      <c r="J23" s="155"/>
      <c r="K23" s="155"/>
      <c r="L23" s="155"/>
      <c r="M23" s="155"/>
      <c r="N23" s="156"/>
    </row>
    <row r="24" spans="1:14">
      <c r="A24" s="158"/>
      <c r="B24" s="155"/>
      <c r="C24" s="155"/>
      <c r="D24" s="155"/>
      <c r="E24" s="155"/>
      <c r="F24" s="155"/>
      <c r="G24" s="155"/>
      <c r="H24" s="155"/>
      <c r="I24" s="155"/>
      <c r="J24" s="155"/>
      <c r="K24" s="155"/>
      <c r="L24" s="155"/>
      <c r="M24" s="155"/>
      <c r="N24" s="156"/>
    </row>
    <row r="25" spans="1:14">
      <c r="A25" s="154" t="s">
        <v>7</v>
      </c>
      <c r="B25" s="155"/>
      <c r="C25" s="155"/>
      <c r="D25" s="155"/>
      <c r="E25" s="155"/>
      <c r="F25" s="155"/>
      <c r="G25" s="155"/>
      <c r="H25" s="155"/>
      <c r="I25" s="155"/>
      <c r="J25" s="155"/>
      <c r="K25" s="155"/>
      <c r="L25" s="155"/>
      <c r="M25" s="155"/>
      <c r="N25" s="156"/>
    </row>
    <row r="26" spans="1:14">
      <c r="A26" s="158" t="s">
        <v>8</v>
      </c>
      <c r="B26" s="155"/>
      <c r="C26" s="155"/>
      <c r="D26" s="155"/>
      <c r="E26" s="155"/>
      <c r="F26" s="155"/>
      <c r="G26" s="155"/>
      <c r="H26" s="155"/>
      <c r="I26" s="155"/>
      <c r="J26" s="155"/>
      <c r="K26" s="155"/>
      <c r="L26" s="155"/>
      <c r="M26" s="155"/>
      <c r="N26" s="156"/>
    </row>
    <row r="27" spans="1:14">
      <c r="A27" s="158" t="s">
        <v>9</v>
      </c>
      <c r="B27" s="155"/>
      <c r="C27" s="155"/>
      <c r="D27" s="155"/>
      <c r="E27" s="155"/>
      <c r="F27" s="155"/>
      <c r="G27" s="155"/>
      <c r="H27" s="155"/>
      <c r="I27" s="155"/>
      <c r="J27" s="155"/>
      <c r="K27" s="155"/>
      <c r="L27" s="155"/>
      <c r="M27" s="155"/>
      <c r="N27" s="156"/>
    </row>
    <row r="28" spans="1:14">
      <c r="A28" s="158" t="s">
        <v>10</v>
      </c>
      <c r="B28" s="155"/>
      <c r="C28" s="155"/>
      <c r="D28" s="155"/>
      <c r="E28" s="155"/>
      <c r="F28" s="155"/>
      <c r="G28" s="155"/>
      <c r="H28" s="155"/>
      <c r="I28" s="155"/>
      <c r="J28" s="155"/>
      <c r="K28" s="155"/>
      <c r="L28" s="155"/>
      <c r="M28" s="155"/>
      <c r="N28" s="156"/>
    </row>
    <row r="29" spans="1:14">
      <c r="A29" s="158"/>
      <c r="B29" s="155"/>
      <c r="C29" s="155"/>
      <c r="D29" s="155"/>
      <c r="E29" s="155"/>
      <c r="F29" s="155"/>
      <c r="G29" s="155"/>
      <c r="H29" s="155"/>
      <c r="I29" s="155"/>
      <c r="J29" s="155"/>
      <c r="K29" s="155"/>
      <c r="L29" s="155"/>
      <c r="M29" s="155"/>
      <c r="N29" s="156"/>
    </row>
    <row r="30" spans="1:14">
      <c r="A30" s="158"/>
      <c r="B30" s="155"/>
      <c r="C30" s="155"/>
      <c r="D30" s="155"/>
      <c r="E30" s="155"/>
      <c r="F30" s="155"/>
      <c r="G30" s="155"/>
      <c r="H30" s="155"/>
      <c r="I30" s="155"/>
      <c r="J30" s="155"/>
      <c r="K30" s="155"/>
      <c r="L30" s="155"/>
      <c r="M30" s="155"/>
      <c r="N30" s="156"/>
    </row>
    <row r="31" spans="1:14">
      <c r="A31" s="154" t="s">
        <v>11</v>
      </c>
      <c r="B31" s="155"/>
      <c r="C31" s="155"/>
      <c r="D31" s="155"/>
      <c r="E31" s="155"/>
      <c r="F31" s="155"/>
      <c r="G31" s="155"/>
      <c r="H31" s="155"/>
      <c r="I31" s="155"/>
      <c r="J31" s="155"/>
      <c r="K31" s="155"/>
      <c r="L31" s="155"/>
      <c r="M31" s="155"/>
      <c r="N31" s="156"/>
    </row>
    <row r="32" spans="1:14">
      <c r="A32" s="158" t="s">
        <v>12</v>
      </c>
      <c r="B32" s="155"/>
      <c r="C32" s="155"/>
      <c r="D32" s="155"/>
      <c r="E32" s="155"/>
      <c r="F32" s="155"/>
      <c r="G32" s="155"/>
      <c r="H32" s="155"/>
      <c r="I32" s="155"/>
      <c r="J32" s="155"/>
      <c r="K32" s="155"/>
      <c r="L32" s="155"/>
      <c r="M32" s="155"/>
      <c r="N32" s="156"/>
    </row>
    <row r="33" spans="1:14">
      <c r="A33" s="158"/>
      <c r="B33" s="155"/>
      <c r="C33" s="155"/>
      <c r="D33" s="155"/>
      <c r="E33" s="155"/>
      <c r="F33" s="155"/>
      <c r="G33" s="155"/>
      <c r="H33" s="155"/>
      <c r="I33" s="155"/>
      <c r="J33" s="155"/>
      <c r="K33" s="155"/>
      <c r="L33" s="155"/>
      <c r="M33" s="155"/>
      <c r="N33" s="156"/>
    </row>
    <row r="34" spans="1:14">
      <c r="A34" s="158"/>
      <c r="B34" s="155"/>
      <c r="C34" s="155"/>
      <c r="D34" s="155"/>
      <c r="E34" s="155"/>
      <c r="F34" s="155"/>
      <c r="G34" s="155"/>
      <c r="H34" s="155"/>
      <c r="I34" s="155"/>
      <c r="J34" s="155"/>
      <c r="K34" s="155"/>
      <c r="L34" s="155"/>
      <c r="M34" s="155"/>
      <c r="N34" s="156"/>
    </row>
    <row r="35" spans="1:14">
      <c r="A35" s="154" t="s">
        <v>13</v>
      </c>
      <c r="B35" s="155"/>
      <c r="C35" s="155"/>
      <c r="D35" s="155"/>
      <c r="E35" s="155"/>
      <c r="F35" s="155"/>
      <c r="G35" s="155"/>
      <c r="H35" s="155"/>
      <c r="I35" s="155"/>
      <c r="J35" s="155"/>
      <c r="K35" s="155"/>
      <c r="L35" s="155"/>
      <c r="M35" s="155"/>
      <c r="N35" s="156"/>
    </row>
    <row r="36" spans="1:14">
      <c r="A36" s="158" t="s">
        <v>14</v>
      </c>
      <c r="B36" s="155"/>
      <c r="C36" s="155"/>
      <c r="D36" s="155"/>
      <c r="E36" s="155"/>
      <c r="F36" s="155"/>
      <c r="G36" s="155"/>
      <c r="H36" s="155"/>
      <c r="I36" s="155"/>
      <c r="J36" s="155"/>
      <c r="K36" s="155"/>
      <c r="L36" s="155"/>
      <c r="M36" s="155"/>
      <c r="N36" s="156"/>
    </row>
    <row r="37" spans="1:14">
      <c r="A37" s="158" t="s">
        <v>15</v>
      </c>
      <c r="B37" s="155"/>
      <c r="C37" s="155"/>
      <c r="D37" s="155"/>
      <c r="E37" s="155"/>
      <c r="F37" s="155"/>
      <c r="G37" s="155"/>
      <c r="H37" s="155"/>
      <c r="I37" s="155"/>
      <c r="J37" s="155"/>
      <c r="K37" s="155"/>
      <c r="L37" s="155"/>
      <c r="M37" s="155"/>
      <c r="N37" s="156"/>
    </row>
    <row r="38" spans="1:14">
      <c r="A38" s="158" t="s">
        <v>16</v>
      </c>
      <c r="B38" s="155"/>
      <c r="C38" s="155"/>
      <c r="D38" s="155"/>
      <c r="E38" s="155"/>
      <c r="F38" s="155"/>
      <c r="G38" s="155"/>
      <c r="H38" s="155"/>
      <c r="I38" s="155"/>
      <c r="J38" s="155"/>
      <c r="K38" s="155"/>
      <c r="L38" s="155"/>
      <c r="M38" s="155"/>
      <c r="N38" s="156"/>
    </row>
    <row r="39" spans="1:14">
      <c r="A39" s="158" t="s">
        <v>17</v>
      </c>
      <c r="B39" s="155"/>
      <c r="C39" s="155"/>
      <c r="D39" s="155"/>
      <c r="E39" s="155"/>
      <c r="F39" s="155"/>
      <c r="G39" s="155"/>
      <c r="H39" s="155"/>
      <c r="I39" s="155"/>
      <c r="J39" s="155"/>
      <c r="K39" s="155"/>
      <c r="L39" s="155"/>
      <c r="M39" s="155"/>
      <c r="N39" s="156"/>
    </row>
    <row r="40" spans="1:14">
      <c r="A40" s="161"/>
      <c r="B40" s="155" t="s">
        <v>18</v>
      </c>
      <c r="C40" s="155"/>
      <c r="D40" s="155"/>
      <c r="E40" s="155"/>
      <c r="F40" s="155"/>
      <c r="G40" s="155"/>
      <c r="H40" s="155"/>
      <c r="I40" s="155"/>
      <c r="J40" s="155"/>
      <c r="K40" s="155"/>
      <c r="L40" s="155"/>
      <c r="M40" s="155"/>
      <c r="N40" s="156"/>
    </row>
    <row r="41" spans="1:14">
      <c r="A41" s="158"/>
      <c r="B41" s="155"/>
      <c r="C41" s="155"/>
      <c r="D41" s="155"/>
      <c r="E41" s="155"/>
      <c r="F41" s="155"/>
      <c r="G41" s="155"/>
      <c r="H41" s="155"/>
      <c r="I41" s="155"/>
      <c r="J41" s="155"/>
      <c r="K41" s="155"/>
      <c r="L41" s="155"/>
      <c r="M41" s="155"/>
      <c r="N41" s="156"/>
    </row>
    <row r="43" spans="1:14">
      <c r="A43" s="145" t="s">
        <v>19</v>
      </c>
    </row>
    <row r="44" spans="1:14">
      <c r="A44" s="162" t="str">
        <f ca="1">CONCATENATE("The Small Business Development Center (SBDC) has prepared this financial statement as of ", TEXT(A48,"mm/dd/yyyy")," based on information and assumptions provided by management.")</f>
        <v>The Small Business Development Center (SBDC) has prepared this financial statement as of 08/28/2025 based on information and assumptions provided by management.</v>
      </c>
    </row>
    <row r="45" spans="1:14">
      <c r="A45" s="163" t="s">
        <v>20</v>
      </c>
    </row>
    <row r="46" spans="1:14">
      <c r="A46" s="163" t="s">
        <v>21</v>
      </c>
    </row>
    <row r="48" spans="1:14">
      <c r="A48" s="148">
        <f ca="1">TODAY()</f>
        <v>45897</v>
      </c>
    </row>
  </sheetData>
  <mergeCells count="1">
    <mergeCell ref="A6:G8"/>
  </mergeCells>
  <hyperlinks>
    <hyperlink ref="A3" r:id="rId1" xr:uid="{3DA1F812-5D47-4A23-8B62-7DD9A190A55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K39"/>
  <sheetViews>
    <sheetView workbookViewId="0">
      <selection activeCell="K18" sqref="K18"/>
    </sheetView>
  </sheetViews>
  <sheetFormatPr defaultColWidth="8.69921875" defaultRowHeight="15.6"/>
  <cols>
    <col min="1" max="1" width="18.19921875" customWidth="1"/>
    <col min="2" max="2" width="11.8984375" customWidth="1"/>
    <col min="3" max="3" width="1.19921875" customWidth="1"/>
    <col min="4" max="4" width="19.3984375" customWidth="1"/>
    <col min="5" max="5" width="12.19921875" bestFit="1" customWidth="1"/>
    <col min="6" max="6" width="1" customWidth="1"/>
    <col min="7" max="7" width="28.8984375" customWidth="1"/>
    <col min="8" max="8" width="11" customWidth="1"/>
  </cols>
  <sheetData>
    <row r="1" spans="1:11" ht="23.25" customHeight="1">
      <c r="A1" s="24" t="s">
        <v>22</v>
      </c>
      <c r="B1" s="177" t="s">
        <v>170</v>
      </c>
      <c r="C1" s="177"/>
      <c r="D1" s="177"/>
      <c r="E1" s="177"/>
      <c r="F1" s="177"/>
      <c r="G1" s="177"/>
      <c r="H1" s="177"/>
    </row>
    <row r="2" spans="1:11" ht="20.25" customHeight="1">
      <c r="A2" s="175" t="s">
        <v>23</v>
      </c>
      <c r="B2" s="175"/>
      <c r="C2" s="174" t="s">
        <v>24</v>
      </c>
      <c r="D2" s="174"/>
      <c r="E2" s="174"/>
      <c r="F2" s="174"/>
      <c r="G2" s="174"/>
      <c r="H2" s="174"/>
      <c r="K2" s="38"/>
    </row>
    <row r="3" spans="1:11">
      <c r="A3" s="178" t="s">
        <v>25</v>
      </c>
      <c r="B3" s="178"/>
      <c r="C3" s="18"/>
      <c r="D3" s="178" t="s">
        <v>26</v>
      </c>
      <c r="E3" s="178"/>
      <c r="F3" s="17"/>
      <c r="G3" s="179" t="s">
        <v>27</v>
      </c>
      <c r="H3" s="179"/>
    </row>
    <row r="4" spans="1:11">
      <c r="A4" s="85" t="s">
        <v>28</v>
      </c>
      <c r="B4" s="127">
        <v>20000</v>
      </c>
      <c r="C4" s="17" t="s">
        <v>29</v>
      </c>
      <c r="D4" s="88" t="s">
        <v>30</v>
      </c>
      <c r="E4" s="128"/>
      <c r="F4" s="17"/>
      <c r="G4" s="87" t="s">
        <v>31</v>
      </c>
      <c r="H4" s="129"/>
    </row>
    <row r="5" spans="1:11">
      <c r="A5" s="85" t="s">
        <v>32</v>
      </c>
      <c r="B5" s="127">
        <v>15000</v>
      </c>
      <c r="C5" s="17"/>
      <c r="D5" s="88" t="s">
        <v>33</v>
      </c>
      <c r="E5" s="128"/>
      <c r="F5" s="17"/>
      <c r="G5" s="87" t="s">
        <v>34</v>
      </c>
      <c r="H5" s="130">
        <v>800</v>
      </c>
    </row>
    <row r="6" spans="1:11">
      <c r="A6" s="85" t="s">
        <v>35</v>
      </c>
      <c r="B6" s="127"/>
      <c r="C6" s="17"/>
      <c r="D6" s="88" t="s">
        <v>36</v>
      </c>
      <c r="E6" s="39"/>
      <c r="F6" s="17"/>
      <c r="G6" s="87" t="s">
        <v>37</v>
      </c>
      <c r="H6" s="130" t="s">
        <v>38</v>
      </c>
    </row>
    <row r="7" spans="1:11">
      <c r="A7" s="85" t="s">
        <v>39</v>
      </c>
      <c r="B7" s="127"/>
      <c r="C7" s="17"/>
      <c r="D7" s="85"/>
      <c r="E7" s="128"/>
      <c r="F7" s="17"/>
      <c r="G7" s="87" t="s">
        <v>40</v>
      </c>
      <c r="H7" s="130"/>
    </row>
    <row r="8" spans="1:11">
      <c r="A8" s="85" t="s">
        <v>41</v>
      </c>
      <c r="B8" s="127"/>
      <c r="C8" s="17" t="s">
        <v>42</v>
      </c>
      <c r="D8" s="85"/>
      <c r="E8" s="128"/>
      <c r="F8" s="17"/>
      <c r="G8" s="87" t="s">
        <v>43</v>
      </c>
      <c r="H8" s="130"/>
    </row>
    <row r="9" spans="1:11">
      <c r="A9" s="85" t="s">
        <v>41</v>
      </c>
      <c r="B9" s="127"/>
      <c r="C9" s="17"/>
      <c r="D9" s="85"/>
      <c r="E9" s="128"/>
      <c r="F9" s="17"/>
      <c r="G9" s="87" t="s">
        <v>44</v>
      </c>
      <c r="H9" s="130"/>
    </row>
    <row r="10" spans="1:11">
      <c r="A10" s="85" t="s">
        <v>41</v>
      </c>
      <c r="B10" s="127"/>
      <c r="C10" s="17"/>
      <c r="D10" s="85"/>
      <c r="E10" s="128"/>
      <c r="F10" s="17"/>
      <c r="G10" s="87" t="s">
        <v>22</v>
      </c>
      <c r="H10" s="130"/>
    </row>
    <row r="11" spans="1:11">
      <c r="A11" s="17"/>
      <c r="B11" s="17"/>
      <c r="C11" s="17"/>
      <c r="D11" s="85"/>
      <c r="E11" s="128"/>
      <c r="F11" s="17"/>
      <c r="G11" s="87" t="s">
        <v>45</v>
      </c>
      <c r="H11" s="130">
        <v>1200</v>
      </c>
    </row>
    <row r="12" spans="1:11">
      <c r="A12" s="17"/>
      <c r="B12" s="17"/>
      <c r="C12" s="17"/>
      <c r="D12" s="85"/>
      <c r="E12" s="128"/>
      <c r="F12" s="17"/>
      <c r="G12" s="87" t="s">
        <v>46</v>
      </c>
      <c r="H12" s="130"/>
    </row>
    <row r="13" spans="1:11">
      <c r="A13" s="17"/>
      <c r="B13" s="17"/>
      <c r="C13" s="17"/>
      <c r="D13" s="85"/>
      <c r="E13" s="128"/>
      <c r="F13" s="17"/>
      <c r="G13" s="87" t="s">
        <v>47</v>
      </c>
      <c r="H13" s="130"/>
    </row>
    <row r="14" spans="1:11">
      <c r="A14" s="17"/>
      <c r="B14" s="17"/>
      <c r="C14" s="17"/>
      <c r="D14" s="85"/>
      <c r="E14" s="39"/>
      <c r="F14" s="17"/>
      <c r="G14" s="87" t="s">
        <v>48</v>
      </c>
      <c r="H14" s="130"/>
    </row>
    <row r="15" spans="1:11">
      <c r="A15" s="17"/>
      <c r="B15" s="17"/>
      <c r="C15" s="17"/>
      <c r="D15" s="85"/>
      <c r="E15" s="39"/>
      <c r="F15" s="17"/>
      <c r="G15" s="87" t="s">
        <v>49</v>
      </c>
      <c r="H15" s="130"/>
    </row>
    <row r="16" spans="1:11">
      <c r="A16" s="17"/>
      <c r="B16" s="17"/>
      <c r="C16" s="17"/>
      <c r="D16" s="88" t="s">
        <v>50</v>
      </c>
      <c r="E16" s="39"/>
      <c r="F16" s="17"/>
      <c r="G16" s="87" t="s">
        <v>51</v>
      </c>
      <c r="H16" s="130"/>
    </row>
    <row r="17" spans="1:8">
      <c r="A17" s="17"/>
      <c r="B17" s="17"/>
      <c r="C17" s="17"/>
      <c r="D17" s="85" t="s">
        <v>171</v>
      </c>
      <c r="E17" s="128">
        <v>28000</v>
      </c>
      <c r="F17" s="17"/>
      <c r="G17" s="87" t="s">
        <v>52</v>
      </c>
      <c r="H17" s="130"/>
    </row>
    <row r="18" spans="1:8">
      <c r="A18" s="17"/>
      <c r="B18" s="17"/>
      <c r="C18" s="17"/>
      <c r="D18" s="85" t="s">
        <v>172</v>
      </c>
      <c r="E18" s="128">
        <v>4500</v>
      </c>
      <c r="F18" s="17"/>
      <c r="G18" s="87" t="s">
        <v>53</v>
      </c>
      <c r="H18" s="130"/>
    </row>
    <row r="19" spans="1:8">
      <c r="A19" s="17"/>
      <c r="B19" s="17"/>
      <c r="C19" s="17"/>
      <c r="D19" s="85"/>
      <c r="E19" s="128"/>
      <c r="F19" s="17"/>
      <c r="G19" s="87" t="s">
        <v>54</v>
      </c>
      <c r="H19" s="130"/>
    </row>
    <row r="20" spans="1:8">
      <c r="A20" s="17"/>
      <c r="B20" s="17"/>
      <c r="C20" s="17"/>
      <c r="D20" s="85"/>
      <c r="E20" s="128"/>
      <c r="F20" s="17"/>
      <c r="G20" s="87" t="s">
        <v>55</v>
      </c>
      <c r="H20" s="130"/>
    </row>
    <row r="21" spans="1:8">
      <c r="A21" s="17"/>
      <c r="B21" s="17"/>
      <c r="C21" s="17"/>
      <c r="D21" s="85"/>
      <c r="E21" s="128"/>
      <c r="F21" s="17"/>
      <c r="G21" s="87" t="s">
        <v>56</v>
      </c>
      <c r="H21" s="130"/>
    </row>
    <row r="22" spans="1:8">
      <c r="A22" s="17"/>
      <c r="B22" s="17"/>
      <c r="C22" s="17"/>
      <c r="D22" s="19" t="s">
        <v>57</v>
      </c>
      <c r="E22" s="84">
        <f>SUM(E4:E21)</f>
        <v>32500</v>
      </c>
      <c r="F22" s="17"/>
      <c r="G22" s="44" t="s">
        <v>58</v>
      </c>
      <c r="H22" s="42">
        <f>SUM(H4:H21)</f>
        <v>2000</v>
      </c>
    </row>
    <row r="23" spans="1:8">
      <c r="A23" s="17"/>
      <c r="B23" s="17"/>
      <c r="C23" s="17"/>
      <c r="D23" s="19"/>
      <c r="E23" s="82"/>
      <c r="F23" s="17"/>
      <c r="G23" s="44"/>
      <c r="H23" s="83"/>
    </row>
    <row r="24" spans="1:8">
      <c r="A24" s="17"/>
      <c r="B24" s="17"/>
      <c r="C24" s="17"/>
      <c r="F24" s="17"/>
      <c r="G24" s="44" t="s">
        <v>59</v>
      </c>
      <c r="H24" s="43">
        <f>SUM(E22+H22)</f>
        <v>34500</v>
      </c>
    </row>
    <row r="25" spans="1:8" ht="16.2" thickBot="1">
      <c r="A25" s="17"/>
      <c r="B25" s="17"/>
      <c r="C25" s="17"/>
      <c r="D25" s="17"/>
      <c r="E25" s="17"/>
      <c r="F25" s="17"/>
      <c r="G25" s="20" t="s">
        <v>60</v>
      </c>
      <c r="H25" s="135">
        <f>SUM(B26-H24)</f>
        <v>500</v>
      </c>
    </row>
    <row r="26" spans="1:8" ht="17.25" customHeight="1" thickBot="1">
      <c r="A26" s="40" t="s">
        <v>61</v>
      </c>
      <c r="B26" s="41">
        <f>SUM(B4:B10)</f>
        <v>35000</v>
      </c>
      <c r="C26" s="17"/>
      <c r="D26" s="176" t="s">
        <v>62</v>
      </c>
      <c r="E26" s="176"/>
      <c r="F26" s="22"/>
      <c r="G26" s="131" t="s">
        <v>63</v>
      </c>
      <c r="H26" s="132">
        <f>SUM(B26)</f>
        <v>35000</v>
      </c>
    </row>
    <row r="28" spans="1:8">
      <c r="B28" s="89" t="s">
        <v>64</v>
      </c>
      <c r="C28" s="21"/>
      <c r="D28" s="16"/>
      <c r="E28" s="16"/>
      <c r="F28" s="16"/>
      <c r="G28" s="16"/>
      <c r="H28" s="16"/>
    </row>
    <row r="30" spans="1:8">
      <c r="A30" t="s">
        <v>65</v>
      </c>
    </row>
    <row r="33" spans="1:1">
      <c r="A33" s="145" t="s">
        <v>19</v>
      </c>
    </row>
    <row r="34" spans="1:1">
      <c r="A34" s="146" t="str">
        <f ca="1">CONCATENATE("The Small Business Development Center (SBDC) has prepared this financial statement as of ", TEXT(A39,"mm/dd/yyyy")," based on information and assumptions provided by management.")</f>
        <v>The Small Business Development Center (SBDC) has prepared this financial statement as of 08/28/2025 based on information and assumptions provided by management.</v>
      </c>
    </row>
    <row r="35" spans="1:1">
      <c r="A35" s="147" t="s">
        <v>20</v>
      </c>
    </row>
    <row r="36" spans="1:1">
      <c r="A36" s="147" t="s">
        <v>21</v>
      </c>
    </row>
    <row r="39" spans="1:1">
      <c r="A39" s="148">
        <f ca="1">TODAY()</f>
        <v>45897</v>
      </c>
    </row>
  </sheetData>
  <sheetProtection selectLockedCells="1"/>
  <mergeCells count="7">
    <mergeCell ref="C2:H2"/>
    <mergeCell ref="A2:B2"/>
    <mergeCell ref="D26:E26"/>
    <mergeCell ref="B1:H1"/>
    <mergeCell ref="D3:E3"/>
    <mergeCell ref="G3:H3"/>
    <mergeCell ref="A3:B3"/>
  </mergeCells>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theme="8" tint="0.59999389629810485"/>
    <pageSetUpPr fitToPage="1"/>
  </sheetPr>
  <dimension ref="A1:S90"/>
  <sheetViews>
    <sheetView defaultGridColor="0" colorId="22" zoomScale="87" zoomScaleNormal="87" workbookViewId="0">
      <selection activeCell="B5" sqref="B5"/>
    </sheetView>
  </sheetViews>
  <sheetFormatPr defaultColWidth="12.69921875" defaultRowHeight="15"/>
  <cols>
    <col min="1" max="1" width="14.69921875" style="48" customWidth="1"/>
    <col min="2" max="2" width="19.69921875" style="48" customWidth="1"/>
    <col min="3" max="3" width="20.09765625" style="48" customWidth="1"/>
    <col min="4" max="4" width="16.09765625" style="48" customWidth="1"/>
    <col min="5" max="5" width="22" style="48" customWidth="1"/>
    <col min="6" max="6" width="12.69921875" style="48" bestFit="1" customWidth="1"/>
    <col min="7" max="9" width="16.09765625" style="48" customWidth="1"/>
    <col min="10" max="10" width="4" style="48" customWidth="1"/>
    <col min="11" max="11" width="1.59765625" style="48" customWidth="1"/>
    <col min="12" max="12" width="4.69921875" style="48" hidden="1" customWidth="1"/>
    <col min="13" max="13" width="13.8984375" style="48" customWidth="1"/>
    <col min="14" max="14" width="15" style="48" customWidth="1"/>
    <col min="15" max="16" width="12.69921875" style="48" customWidth="1"/>
    <col min="17" max="19" width="15" style="48" customWidth="1"/>
    <col min="20" max="16384" width="12.69921875" style="48"/>
  </cols>
  <sheetData>
    <row r="1" spans="1:9" ht="20.25" customHeight="1">
      <c r="A1" s="180" t="s">
        <v>66</v>
      </c>
      <c r="B1" s="180"/>
      <c r="C1" s="180"/>
      <c r="D1" s="180"/>
      <c r="E1" s="180"/>
      <c r="F1" s="180"/>
      <c r="G1" s="136"/>
      <c r="H1" s="136"/>
      <c r="I1" s="49"/>
    </row>
    <row r="2" spans="1:9" ht="20.25" customHeight="1">
      <c r="A2" s="180" t="s">
        <v>67</v>
      </c>
      <c r="B2" s="180"/>
      <c r="C2" s="180" t="s">
        <v>68</v>
      </c>
      <c r="D2" s="180"/>
      <c r="E2" s="180" t="s">
        <v>69</v>
      </c>
      <c r="F2" s="180"/>
      <c r="G2" s="136"/>
      <c r="H2" s="136"/>
      <c r="I2" s="49"/>
    </row>
    <row r="3" spans="1:9" ht="18">
      <c r="A3" s="182" t="s">
        <v>173</v>
      </c>
      <c r="B3" s="182"/>
      <c r="C3" s="183"/>
      <c r="D3" s="183"/>
      <c r="E3" s="181"/>
      <c r="F3" s="181"/>
      <c r="G3" s="49"/>
      <c r="H3" s="49"/>
      <c r="I3" s="49"/>
    </row>
    <row r="4" spans="1:9" ht="17.399999999999999">
      <c r="A4" s="140" t="s">
        <v>70</v>
      </c>
      <c r="B4" s="137">
        <v>7.4999999999999997E-2</v>
      </c>
      <c r="C4" s="140" t="s">
        <v>70</v>
      </c>
      <c r="D4" s="137"/>
      <c r="E4" s="140" t="s">
        <v>70</v>
      </c>
      <c r="F4" s="137"/>
      <c r="G4" s="56"/>
      <c r="H4" s="56"/>
      <c r="I4" s="56"/>
    </row>
    <row r="5" spans="1:9" ht="17.399999999999999">
      <c r="A5" s="140" t="s">
        <v>71</v>
      </c>
      <c r="B5" s="141">
        <f>'Start Up Expenses'!B5</f>
        <v>15000</v>
      </c>
      <c r="C5" s="140" t="s">
        <v>71</v>
      </c>
      <c r="D5" s="141">
        <f>'Start Up Expenses'!B6</f>
        <v>0</v>
      </c>
      <c r="E5" s="140" t="s">
        <v>71</v>
      </c>
      <c r="F5" s="141">
        <f>'Start Up Expenses'!B7</f>
        <v>0</v>
      </c>
      <c r="G5" s="56"/>
      <c r="H5" s="56"/>
      <c r="I5" s="56"/>
    </row>
    <row r="6" spans="1:9" ht="17.399999999999999">
      <c r="A6" s="140" t="s">
        <v>72</v>
      </c>
      <c r="B6" s="138">
        <v>5</v>
      </c>
      <c r="C6" s="140" t="s">
        <v>72</v>
      </c>
      <c r="D6" s="138">
        <v>1</v>
      </c>
      <c r="E6" s="140" t="s">
        <v>72</v>
      </c>
      <c r="F6" s="138">
        <v>1</v>
      </c>
      <c r="G6" s="56"/>
      <c r="H6" s="56"/>
      <c r="I6" s="56"/>
    </row>
    <row r="7" spans="1:9" ht="17.399999999999999">
      <c r="A7" s="140" t="s">
        <v>73</v>
      </c>
      <c r="B7" s="139">
        <f>PMT(B4/12,B6*12,-B5)</f>
        <v>300.56922893435649</v>
      </c>
      <c r="C7" s="140" t="s">
        <v>73</v>
      </c>
      <c r="D7" s="139">
        <f>PMT(D4/12,D6*12,-D5)</f>
        <v>0</v>
      </c>
      <c r="E7" s="140" t="s">
        <v>73</v>
      </c>
      <c r="F7" s="139">
        <f>PMT(F4/12,F6*12,-F5)</f>
        <v>0</v>
      </c>
      <c r="G7" s="56"/>
      <c r="H7" s="56"/>
      <c r="I7" s="56"/>
    </row>
    <row r="8" spans="1:9" ht="17.399999999999999">
      <c r="A8" s="62"/>
      <c r="B8" s="81"/>
      <c r="C8" s="63"/>
      <c r="D8" s="56"/>
      <c r="E8" s="56"/>
      <c r="F8" s="56"/>
      <c r="G8" s="56"/>
      <c r="H8" s="56"/>
      <c r="I8" s="56"/>
    </row>
    <row r="9" spans="1:9" ht="17.399999999999999">
      <c r="A9" s="56"/>
      <c r="B9" s="56"/>
      <c r="C9" s="56"/>
      <c r="D9" s="56"/>
      <c r="E9" s="56"/>
      <c r="F9" s="56"/>
      <c r="G9" s="56"/>
      <c r="H9" s="56"/>
      <c r="I9" s="56"/>
    </row>
    <row r="10" spans="1:9" ht="17.399999999999999">
      <c r="A10" s="64"/>
      <c r="B10" s="64"/>
      <c r="C10" s="64"/>
      <c r="D10" s="64"/>
      <c r="E10" s="56"/>
      <c r="F10" s="65"/>
      <c r="G10" s="64"/>
      <c r="H10" s="64"/>
      <c r="I10" s="64"/>
    </row>
    <row r="11" spans="1:9" ht="17.399999999999999">
      <c r="A11" s="66"/>
      <c r="B11" s="66"/>
      <c r="C11" s="66"/>
      <c r="D11" s="66"/>
      <c r="E11" s="56"/>
      <c r="F11" s="67"/>
      <c r="G11" s="66"/>
      <c r="H11" s="66"/>
      <c r="I11" s="66"/>
    </row>
    <row r="12" spans="1:9" ht="17.399999999999999">
      <c r="A12" s="56"/>
      <c r="B12" s="61"/>
      <c r="C12" s="61"/>
      <c r="D12" s="61"/>
      <c r="E12" s="56"/>
      <c r="F12" s="68"/>
      <c r="G12" s="61"/>
      <c r="H12" s="61"/>
      <c r="I12" s="61"/>
    </row>
    <row r="13" spans="1:9" ht="17.399999999999999">
      <c r="A13" s="56"/>
      <c r="B13" s="61"/>
      <c r="C13" s="61"/>
      <c r="D13" s="61"/>
      <c r="E13" s="56"/>
      <c r="F13" s="68"/>
      <c r="G13" s="61"/>
      <c r="H13" s="61"/>
      <c r="I13" s="61"/>
    </row>
    <row r="14" spans="1:9" ht="17.399999999999999">
      <c r="A14" s="56"/>
      <c r="B14" s="61"/>
      <c r="C14" s="61"/>
      <c r="D14" s="61"/>
      <c r="E14" s="56"/>
      <c r="F14" s="68"/>
      <c r="G14" s="61"/>
      <c r="H14" s="61"/>
      <c r="I14" s="61"/>
    </row>
    <row r="15" spans="1:9" ht="17.399999999999999">
      <c r="A15" s="56"/>
      <c r="B15" s="61"/>
      <c r="C15" s="61"/>
      <c r="D15" s="61"/>
      <c r="E15" s="56"/>
      <c r="F15" s="68"/>
      <c r="G15" s="61"/>
      <c r="H15" s="61"/>
      <c r="I15" s="61"/>
    </row>
    <row r="16" spans="1:9" ht="17.399999999999999">
      <c r="A16" s="56"/>
      <c r="B16" s="61"/>
      <c r="C16" s="61"/>
      <c r="D16" s="61"/>
      <c r="E16" s="56"/>
      <c r="F16" s="68"/>
      <c r="G16" s="61"/>
      <c r="H16" s="61"/>
      <c r="I16" s="61"/>
    </row>
    <row r="17" spans="1:9" ht="17.399999999999999">
      <c r="A17" s="56"/>
      <c r="B17" s="61"/>
      <c r="C17" s="61"/>
      <c r="D17" s="61"/>
      <c r="E17" s="56"/>
      <c r="F17" s="68"/>
      <c r="G17" s="61"/>
      <c r="H17" s="61"/>
      <c r="I17" s="61"/>
    </row>
    <row r="18" spans="1:9" ht="17.399999999999999">
      <c r="A18" s="56"/>
      <c r="B18" s="61"/>
      <c r="C18" s="61"/>
      <c r="D18" s="61"/>
      <c r="E18" s="56"/>
      <c r="F18" s="68"/>
      <c r="G18" s="61"/>
      <c r="H18" s="61"/>
      <c r="I18" s="61"/>
    </row>
    <row r="19" spans="1:9" ht="17.399999999999999">
      <c r="A19" s="145" t="s">
        <v>19</v>
      </c>
      <c r="B19" s="61"/>
      <c r="C19" s="61"/>
      <c r="D19" s="61"/>
      <c r="E19" s="56"/>
      <c r="F19" s="68"/>
      <c r="G19" s="61"/>
      <c r="H19" s="61"/>
      <c r="I19" s="61"/>
    </row>
    <row r="20" spans="1:9" ht="17.399999999999999">
      <c r="A20" s="146" t="str">
        <f ca="1">CONCATENATE("The Small Business Development Center (SBDC) has prepared this financial statement as of ", TEXT(A25,"mm/dd/yyyy")," based on information and assumptions provided by management.")</f>
        <v>The Small Business Development Center (SBDC) has prepared this financial statement as of 08/28/2025 based on information and assumptions provided by management.</v>
      </c>
      <c r="B20" s="61"/>
      <c r="C20" s="61"/>
      <c r="D20" s="61"/>
      <c r="E20" s="56"/>
      <c r="F20" s="68"/>
      <c r="G20" s="61"/>
      <c r="H20" s="61"/>
      <c r="I20" s="61"/>
    </row>
    <row r="21" spans="1:9" ht="17.399999999999999">
      <c r="A21" s="147" t="s">
        <v>20</v>
      </c>
      <c r="B21" s="61"/>
      <c r="C21" s="61"/>
      <c r="D21" s="61"/>
      <c r="E21" s="56"/>
      <c r="F21" s="68"/>
      <c r="G21" s="61"/>
      <c r="H21" s="61"/>
      <c r="I21" s="61"/>
    </row>
    <row r="22" spans="1:9" ht="17.399999999999999">
      <c r="A22" s="147" t="s">
        <v>21</v>
      </c>
      <c r="B22" s="61"/>
      <c r="C22" s="61"/>
      <c r="D22" s="61"/>
      <c r="E22" s="56"/>
      <c r="F22" s="68"/>
      <c r="G22" s="61"/>
      <c r="H22" s="61"/>
      <c r="I22" s="61"/>
    </row>
    <row r="23" spans="1:9" ht="17.399999999999999">
      <c r="A23" s="62"/>
      <c r="B23" s="69"/>
      <c r="C23" s="69"/>
      <c r="D23" s="69"/>
      <c r="E23" s="56"/>
      <c r="F23" s="70"/>
      <c r="G23" s="69"/>
      <c r="H23" s="69"/>
      <c r="I23" s="69"/>
    </row>
    <row r="24" spans="1:9" ht="17.399999999999999">
      <c r="A24" s="56"/>
      <c r="B24" s="61"/>
      <c r="C24" s="61"/>
      <c r="D24" s="61"/>
      <c r="E24" s="56"/>
      <c r="F24" s="68"/>
      <c r="G24" s="61"/>
      <c r="H24" s="61"/>
      <c r="I24" s="61"/>
    </row>
    <row r="25" spans="1:9" ht="17.399999999999999">
      <c r="A25" s="149">
        <f ca="1">TODAY()</f>
        <v>45897</v>
      </c>
      <c r="B25" s="61"/>
      <c r="C25" s="61"/>
      <c r="D25" s="61"/>
      <c r="E25" s="56"/>
      <c r="F25" s="68"/>
      <c r="G25" s="61"/>
      <c r="H25" s="61"/>
      <c r="I25" s="61"/>
    </row>
    <row r="26" spans="1:9" ht="17.399999999999999">
      <c r="A26" s="56"/>
      <c r="B26" s="61"/>
      <c r="C26" s="61"/>
      <c r="D26" s="61"/>
      <c r="E26" s="56"/>
      <c r="F26" s="68"/>
      <c r="G26" s="61"/>
      <c r="H26" s="61"/>
      <c r="I26" s="61"/>
    </row>
    <row r="27" spans="1:9" ht="17.399999999999999">
      <c r="A27" s="56"/>
      <c r="B27" s="61"/>
      <c r="C27" s="61"/>
      <c r="D27" s="61"/>
      <c r="E27" s="56"/>
      <c r="F27" s="68"/>
      <c r="G27" s="61"/>
      <c r="H27" s="61"/>
      <c r="I27" s="61"/>
    </row>
    <row r="28" spans="1:9" ht="17.399999999999999">
      <c r="A28" s="56"/>
      <c r="B28" s="61"/>
      <c r="C28" s="61"/>
      <c r="D28" s="61"/>
      <c r="E28" s="56"/>
      <c r="F28" s="68"/>
      <c r="G28" s="61"/>
      <c r="H28" s="61"/>
      <c r="I28" s="61"/>
    </row>
    <row r="29" spans="1:9" ht="17.399999999999999">
      <c r="A29" s="56"/>
      <c r="B29" s="61"/>
      <c r="C29" s="61"/>
      <c r="D29" s="61"/>
      <c r="E29" s="56"/>
      <c r="F29" s="68"/>
      <c r="G29" s="61"/>
      <c r="H29" s="61"/>
      <c r="I29" s="61"/>
    </row>
    <row r="30" spans="1:9" ht="17.399999999999999">
      <c r="A30" s="56"/>
      <c r="B30" s="61"/>
      <c r="C30" s="61"/>
      <c r="D30" s="61"/>
      <c r="E30" s="56"/>
      <c r="F30" s="68"/>
      <c r="G30" s="61"/>
      <c r="H30" s="61"/>
      <c r="I30" s="61"/>
    </row>
    <row r="31" spans="1:9" ht="17.399999999999999">
      <c r="A31" s="56"/>
      <c r="B31" s="61"/>
      <c r="C31" s="61"/>
      <c r="D31" s="61"/>
      <c r="E31" s="56"/>
      <c r="F31" s="68"/>
      <c r="G31" s="61"/>
      <c r="H31" s="61"/>
      <c r="I31" s="61"/>
    </row>
    <row r="32" spans="1:9" ht="17.399999999999999">
      <c r="A32" s="56"/>
      <c r="B32" s="61"/>
      <c r="C32" s="61"/>
      <c r="D32" s="61"/>
      <c r="E32" s="56"/>
      <c r="F32" s="68"/>
      <c r="G32" s="61"/>
      <c r="H32" s="61"/>
      <c r="I32" s="61"/>
    </row>
    <row r="33" spans="1:9" ht="17.399999999999999">
      <c r="A33" s="56"/>
      <c r="B33" s="61"/>
      <c r="C33" s="61"/>
      <c r="D33" s="61"/>
      <c r="E33" s="56"/>
      <c r="F33" s="68"/>
      <c r="G33" s="61"/>
      <c r="H33" s="61"/>
      <c r="I33" s="61"/>
    </row>
    <row r="34" spans="1:9" ht="17.399999999999999">
      <c r="A34" s="56"/>
      <c r="B34" s="61"/>
      <c r="C34" s="61"/>
      <c r="D34" s="61"/>
      <c r="E34" s="56"/>
      <c r="F34" s="68"/>
      <c r="G34" s="61"/>
      <c r="H34" s="61"/>
      <c r="I34" s="61"/>
    </row>
    <row r="35" spans="1:9" ht="17.399999999999999">
      <c r="A35" s="62"/>
      <c r="B35" s="69"/>
      <c r="C35" s="69"/>
      <c r="D35" s="69"/>
      <c r="E35" s="56"/>
      <c r="F35" s="70"/>
      <c r="G35" s="69"/>
      <c r="H35" s="69"/>
      <c r="I35" s="69"/>
    </row>
    <row r="36" spans="1:9" ht="17.399999999999999">
      <c r="A36" s="56"/>
      <c r="B36" s="61"/>
      <c r="C36" s="61"/>
      <c r="D36" s="61"/>
      <c r="E36" s="56"/>
      <c r="F36" s="68"/>
      <c r="G36" s="61"/>
      <c r="H36" s="61"/>
      <c r="I36" s="61"/>
    </row>
    <row r="37" spans="1:9" ht="17.399999999999999">
      <c r="A37" s="56"/>
      <c r="B37" s="61"/>
      <c r="C37" s="61"/>
      <c r="D37" s="61"/>
      <c r="E37" s="56"/>
      <c r="F37" s="68"/>
      <c r="G37" s="61"/>
      <c r="H37" s="61"/>
      <c r="I37" s="61"/>
    </row>
    <row r="38" spans="1:9" ht="17.399999999999999">
      <c r="A38" s="56"/>
      <c r="B38" s="61"/>
      <c r="C38" s="61"/>
      <c r="D38" s="61"/>
      <c r="E38" s="56"/>
      <c r="F38" s="68"/>
      <c r="G38" s="61"/>
      <c r="H38" s="61"/>
      <c r="I38" s="61"/>
    </row>
    <row r="39" spans="1:9" ht="17.399999999999999">
      <c r="A39" s="56"/>
      <c r="B39" s="61"/>
      <c r="C39" s="61"/>
      <c r="D39" s="61"/>
      <c r="E39" s="56"/>
      <c r="F39" s="68"/>
      <c r="G39" s="61"/>
      <c r="H39" s="61"/>
      <c r="I39" s="61"/>
    </row>
    <row r="40" spans="1:9" ht="17.399999999999999">
      <c r="A40" s="56"/>
      <c r="B40" s="61"/>
      <c r="C40" s="61"/>
      <c r="D40" s="61"/>
      <c r="E40" s="56"/>
      <c r="F40" s="68"/>
      <c r="G40" s="61"/>
      <c r="H40" s="61"/>
      <c r="I40" s="61"/>
    </row>
    <row r="41" spans="1:9" ht="17.399999999999999">
      <c r="A41" s="56"/>
      <c r="B41" s="61"/>
      <c r="C41" s="61"/>
      <c r="D41" s="61"/>
      <c r="E41" s="56"/>
      <c r="F41" s="68"/>
      <c r="G41" s="61"/>
      <c r="H41" s="61"/>
      <c r="I41" s="61"/>
    </row>
    <row r="42" spans="1:9" ht="17.399999999999999">
      <c r="A42" s="56"/>
      <c r="B42" s="61"/>
      <c r="C42" s="61"/>
      <c r="D42" s="61"/>
      <c r="E42" s="56"/>
      <c r="F42" s="68"/>
      <c r="G42" s="61"/>
      <c r="H42" s="61"/>
      <c r="I42" s="61"/>
    </row>
    <row r="43" spans="1:9" ht="17.399999999999999">
      <c r="A43" s="56"/>
      <c r="B43" s="61"/>
      <c r="C43" s="61"/>
      <c r="D43" s="61"/>
      <c r="E43" s="56"/>
      <c r="F43" s="68"/>
      <c r="G43" s="61"/>
      <c r="H43" s="61"/>
      <c r="I43" s="61"/>
    </row>
    <row r="44" spans="1:9" ht="17.399999999999999">
      <c r="A44" s="56"/>
      <c r="B44" s="61"/>
      <c r="C44" s="61"/>
      <c r="D44" s="61"/>
      <c r="E44" s="56"/>
      <c r="F44" s="68"/>
      <c r="G44" s="61"/>
      <c r="H44" s="61"/>
      <c r="I44" s="61"/>
    </row>
    <row r="45" spans="1:9" ht="17.399999999999999">
      <c r="A45" s="56"/>
      <c r="B45" s="61"/>
      <c r="C45" s="61"/>
      <c r="D45" s="61"/>
      <c r="E45" s="56"/>
      <c r="F45" s="68"/>
      <c r="G45" s="61"/>
      <c r="H45" s="61"/>
      <c r="I45" s="61"/>
    </row>
    <row r="46" spans="1:9" ht="17.399999999999999">
      <c r="A46" s="56"/>
      <c r="B46" s="61"/>
      <c r="C46" s="61"/>
      <c r="D46" s="61"/>
      <c r="E46" s="56"/>
      <c r="F46" s="68"/>
      <c r="G46" s="61"/>
      <c r="H46" s="61"/>
      <c r="I46" s="61"/>
    </row>
    <row r="47" spans="1:9" ht="17.399999999999999">
      <c r="A47" s="62"/>
      <c r="B47" s="69"/>
      <c r="C47" s="69"/>
      <c r="D47" s="69"/>
      <c r="E47" s="62"/>
      <c r="F47" s="70"/>
      <c r="G47" s="69"/>
      <c r="H47" s="69"/>
      <c r="I47" s="69"/>
    </row>
    <row r="48" spans="1:9" ht="17.399999999999999">
      <c r="A48" s="56"/>
      <c r="B48" s="61"/>
      <c r="C48" s="61"/>
      <c r="D48" s="61"/>
      <c r="E48" s="56"/>
    </row>
    <row r="49" spans="1:19" ht="17.399999999999999">
      <c r="A49" s="64"/>
      <c r="B49" s="71"/>
      <c r="C49" s="64"/>
      <c r="E49" s="56"/>
    </row>
    <row r="50" spans="1:19" ht="17.399999999999999">
      <c r="A50" s="66"/>
      <c r="B50" s="66"/>
      <c r="C50" s="66"/>
      <c r="E50" s="56"/>
    </row>
    <row r="51" spans="1:19" ht="17.399999999999999">
      <c r="A51" s="64"/>
      <c r="B51" s="61"/>
      <c r="C51" s="61"/>
      <c r="D51" s="72"/>
      <c r="E51" s="56"/>
    </row>
    <row r="52" spans="1:19" ht="17.399999999999999">
      <c r="A52" s="64"/>
      <c r="B52" s="61"/>
      <c r="C52" s="61"/>
      <c r="D52" s="72"/>
      <c r="E52" s="56"/>
    </row>
    <row r="53" spans="1:19" ht="17.399999999999999">
      <c r="A53" s="64"/>
      <c r="B53" s="61"/>
      <c r="C53" s="61"/>
      <c r="D53" s="72"/>
      <c r="E53" s="49"/>
      <c r="F53" s="64"/>
      <c r="G53" s="61"/>
      <c r="H53" s="61"/>
    </row>
    <row r="54" spans="1:19" ht="17.399999999999999">
      <c r="A54" s="56"/>
      <c r="B54" s="73"/>
      <c r="C54" s="73"/>
      <c r="D54" s="74"/>
      <c r="E54" s="56"/>
      <c r="F54" s="64"/>
      <c r="G54" s="61"/>
      <c r="H54" s="61"/>
    </row>
    <row r="55" spans="1:19" ht="17.399999999999999">
      <c r="A55" s="56"/>
      <c r="B55" s="61"/>
      <c r="C55" s="61"/>
      <c r="D55" s="74"/>
      <c r="E55" s="49"/>
      <c r="F55" s="64"/>
      <c r="G55" s="61"/>
      <c r="H55" s="61"/>
    </row>
    <row r="56" spans="1:19" ht="17.399999999999999">
      <c r="A56" s="56"/>
      <c r="B56" s="75"/>
      <c r="C56" s="75"/>
      <c r="D56" s="74"/>
      <c r="E56" s="49"/>
      <c r="F56" s="64"/>
      <c r="G56" s="61"/>
      <c r="H56" s="61"/>
    </row>
    <row r="57" spans="1:19" ht="17.399999999999999">
      <c r="A57" s="56"/>
      <c r="B57" s="75"/>
      <c r="C57" s="75"/>
      <c r="D57" s="74"/>
      <c r="E57" s="49"/>
      <c r="F57" s="64"/>
      <c r="G57" s="61"/>
      <c r="H57" s="61"/>
    </row>
    <row r="58" spans="1:19">
      <c r="A58" s="76"/>
      <c r="B58" s="76"/>
      <c r="C58" s="76"/>
      <c r="D58" s="76"/>
      <c r="E58" s="76"/>
      <c r="F58" s="77"/>
      <c r="G58" s="77"/>
      <c r="H58" s="76"/>
    </row>
    <row r="59" spans="1:19">
      <c r="A59" s="76"/>
      <c r="B59" s="76"/>
      <c r="C59" s="76"/>
      <c r="D59" s="76"/>
      <c r="E59" s="76"/>
      <c r="F59" s="77"/>
      <c r="G59" s="77"/>
      <c r="H59" s="76"/>
    </row>
    <row r="60" spans="1:19">
      <c r="A60" s="78"/>
      <c r="B60" s="76"/>
      <c r="C60" s="76"/>
      <c r="D60" s="76"/>
      <c r="E60" s="76"/>
      <c r="F60" s="77"/>
      <c r="G60" s="77"/>
      <c r="H60" s="79"/>
    </row>
    <row r="61" spans="1:19">
      <c r="A61" s="76"/>
      <c r="B61" s="76"/>
      <c r="C61" s="76"/>
      <c r="D61" s="76"/>
      <c r="E61" s="76"/>
      <c r="F61" s="77"/>
      <c r="G61" s="77"/>
      <c r="H61" s="79"/>
      <c r="I61" s="49"/>
      <c r="J61" s="49"/>
      <c r="K61" s="49"/>
      <c r="L61" s="49"/>
      <c r="M61" s="49"/>
      <c r="N61" s="49"/>
      <c r="O61" s="49"/>
      <c r="P61" s="49" t="s">
        <v>42</v>
      </c>
      <c r="Q61" s="74" t="s">
        <v>42</v>
      </c>
      <c r="R61" s="74" t="s">
        <v>42</v>
      </c>
      <c r="S61" s="74" t="s">
        <v>42</v>
      </c>
    </row>
    <row r="62" spans="1:19">
      <c r="A62" s="80"/>
      <c r="B62" s="80"/>
      <c r="C62" s="80"/>
      <c r="D62" s="79"/>
      <c r="E62" s="80"/>
      <c r="F62" s="80"/>
      <c r="G62" s="79"/>
      <c r="H62" s="79"/>
      <c r="I62" s="49"/>
      <c r="J62" s="49"/>
      <c r="K62" s="49"/>
      <c r="L62" s="49"/>
      <c r="M62" s="49"/>
      <c r="N62" s="49"/>
      <c r="O62" s="49"/>
      <c r="P62" s="49"/>
      <c r="Q62" s="49"/>
      <c r="R62" s="49"/>
      <c r="S62" s="49"/>
    </row>
    <row r="63" spans="1:19">
      <c r="A63" s="80"/>
      <c r="B63" s="80"/>
      <c r="C63" s="80"/>
      <c r="D63" s="79"/>
      <c r="E63" s="80"/>
      <c r="F63" s="80"/>
      <c r="G63" s="79"/>
      <c r="H63" s="79"/>
      <c r="I63" s="49"/>
      <c r="J63" s="49"/>
      <c r="K63" s="49"/>
      <c r="L63" s="49"/>
      <c r="M63" s="49"/>
      <c r="N63" s="49"/>
      <c r="O63" s="49"/>
      <c r="P63" s="49"/>
      <c r="Q63" s="49"/>
      <c r="R63" s="49"/>
      <c r="S63" s="49"/>
    </row>
    <row r="64" spans="1:19">
      <c r="A64" s="49"/>
      <c r="B64" s="49"/>
      <c r="C64" s="49"/>
      <c r="D64" s="74"/>
      <c r="E64" s="49"/>
      <c r="F64" s="49"/>
      <c r="G64" s="74"/>
      <c r="H64" s="74"/>
      <c r="I64" s="49"/>
      <c r="J64" s="49"/>
      <c r="K64" s="49"/>
      <c r="L64" s="49"/>
      <c r="M64" s="49"/>
      <c r="N64" s="49"/>
      <c r="O64" s="49"/>
      <c r="P64" s="49"/>
      <c r="Q64" s="49"/>
      <c r="R64" s="49"/>
      <c r="S64" s="49"/>
    </row>
    <row r="65" spans="1:19">
      <c r="A65" s="49"/>
      <c r="B65" s="74"/>
      <c r="C65" s="74"/>
      <c r="D65" s="74"/>
      <c r="E65" s="49"/>
      <c r="F65" s="74"/>
      <c r="G65" s="74"/>
      <c r="H65" s="74"/>
      <c r="I65" s="49"/>
      <c r="J65" s="49"/>
      <c r="K65" s="49"/>
      <c r="L65" s="49"/>
      <c r="M65" s="49"/>
      <c r="N65" s="49"/>
      <c r="O65" s="49"/>
      <c r="P65" s="49"/>
      <c r="Q65" s="49"/>
      <c r="R65" s="49"/>
      <c r="S65" s="49"/>
    </row>
    <row r="66" spans="1:19">
      <c r="A66" s="49"/>
      <c r="B66" s="74"/>
      <c r="C66" s="74"/>
      <c r="D66" s="74"/>
      <c r="E66" s="49"/>
      <c r="F66" s="74"/>
      <c r="G66" s="74"/>
      <c r="H66" s="74"/>
      <c r="I66" s="49"/>
      <c r="J66" s="49"/>
      <c r="K66" s="49"/>
      <c r="L66" s="49"/>
      <c r="M66" s="49"/>
      <c r="N66" s="49"/>
      <c r="O66" s="49"/>
      <c r="P66" s="49"/>
      <c r="Q66" s="49"/>
      <c r="R66" s="49"/>
      <c r="S66" s="49"/>
    </row>
    <row r="67" spans="1:19">
      <c r="A67" s="49"/>
      <c r="B67" s="74"/>
      <c r="C67" s="74"/>
      <c r="D67" s="74"/>
      <c r="E67" s="49"/>
      <c r="F67" s="74" t="s">
        <v>42</v>
      </c>
      <c r="G67" s="74" t="s">
        <v>42</v>
      </c>
      <c r="H67" s="74" t="s">
        <v>42</v>
      </c>
      <c r="I67" s="49"/>
      <c r="J67" s="49"/>
      <c r="K67" s="49"/>
      <c r="L67" s="49"/>
      <c r="M67" s="49"/>
      <c r="N67" s="49"/>
      <c r="O67" s="49"/>
      <c r="P67" s="49"/>
      <c r="Q67" s="49"/>
      <c r="R67" s="49"/>
      <c r="S67" s="49"/>
    </row>
    <row r="68" spans="1:19">
      <c r="A68" s="49"/>
      <c r="B68" s="74"/>
      <c r="C68" s="74"/>
      <c r="D68" s="74"/>
      <c r="E68" s="49"/>
      <c r="F68" s="49" t="s">
        <v>42</v>
      </c>
      <c r="G68" s="49" t="s">
        <v>42</v>
      </c>
      <c r="H68" s="49" t="s">
        <v>42</v>
      </c>
      <c r="I68" s="49"/>
      <c r="J68" s="49"/>
      <c r="K68" s="49"/>
      <c r="L68" s="49"/>
      <c r="M68" s="49"/>
      <c r="N68" s="49"/>
      <c r="O68" s="49"/>
      <c r="P68" s="49"/>
      <c r="Q68" s="49"/>
      <c r="R68" s="49"/>
      <c r="S68" s="49"/>
    </row>
    <row r="69" spans="1:19">
      <c r="A69" s="49"/>
      <c r="B69" s="74"/>
      <c r="C69" s="74"/>
      <c r="D69" s="74"/>
      <c r="E69" s="49"/>
      <c r="F69" s="49"/>
      <c r="G69" s="49"/>
      <c r="H69" s="49"/>
      <c r="I69" s="49"/>
      <c r="J69" s="49"/>
      <c r="K69" s="49"/>
      <c r="L69" s="49"/>
      <c r="M69" s="49"/>
      <c r="N69" s="49"/>
      <c r="O69" s="49"/>
      <c r="P69" s="49"/>
      <c r="Q69" s="49"/>
      <c r="R69" s="49"/>
      <c r="S69" s="49"/>
    </row>
    <row r="70" spans="1:19">
      <c r="A70" s="49"/>
      <c r="B70" s="74"/>
      <c r="C70" s="74"/>
      <c r="D70" s="74"/>
      <c r="E70" s="49"/>
      <c r="F70" s="49"/>
      <c r="G70" s="49"/>
      <c r="H70" s="49"/>
      <c r="I70" s="49"/>
      <c r="J70" s="49"/>
      <c r="K70" s="49"/>
      <c r="L70" s="49"/>
      <c r="M70" s="49"/>
      <c r="N70" s="49"/>
      <c r="O70" s="49"/>
      <c r="P70" s="49"/>
      <c r="Q70" s="49"/>
      <c r="R70" s="49"/>
      <c r="S70" s="49"/>
    </row>
    <row r="71" spans="1:19">
      <c r="A71" s="49"/>
      <c r="B71" s="74"/>
      <c r="C71" s="74"/>
      <c r="D71" s="74"/>
      <c r="E71" s="49"/>
      <c r="F71" s="49"/>
      <c r="G71" s="49"/>
      <c r="H71" s="49"/>
      <c r="I71" s="49"/>
      <c r="J71" s="49"/>
      <c r="K71" s="49"/>
      <c r="L71" s="49"/>
      <c r="M71" s="49"/>
      <c r="N71" s="49"/>
      <c r="O71" s="49"/>
      <c r="P71" s="49"/>
      <c r="Q71" s="49"/>
      <c r="R71" s="49"/>
      <c r="S71" s="49"/>
    </row>
    <row r="80" spans="1:19">
      <c r="A80" s="49"/>
      <c r="B80" s="49"/>
      <c r="C80" s="49"/>
      <c r="D80" s="49"/>
      <c r="E80" s="49"/>
      <c r="F80" s="74"/>
      <c r="G80" s="74"/>
    </row>
    <row r="81" spans="1:7">
      <c r="A81" s="49"/>
      <c r="B81" s="49"/>
      <c r="C81" s="49"/>
      <c r="D81" s="49"/>
      <c r="E81" s="49"/>
      <c r="F81" s="74"/>
      <c r="G81" s="74"/>
    </row>
    <row r="82" spans="1:7">
      <c r="A82" s="49"/>
      <c r="B82" s="49"/>
      <c r="C82" s="49"/>
      <c r="D82" s="49"/>
      <c r="E82" s="49"/>
      <c r="F82" s="74"/>
      <c r="G82" s="74"/>
    </row>
    <row r="83" spans="1:7">
      <c r="A83" s="49"/>
      <c r="B83" s="49"/>
      <c r="C83" s="49"/>
      <c r="D83" s="49"/>
      <c r="E83" s="49"/>
      <c r="F83" s="74"/>
      <c r="G83" s="74"/>
    </row>
    <row r="84" spans="1:7">
      <c r="A84" s="49"/>
      <c r="B84" s="49"/>
      <c r="C84" s="49"/>
      <c r="D84" s="49"/>
      <c r="E84" s="49"/>
      <c r="F84" s="74"/>
      <c r="G84" s="74"/>
    </row>
    <row r="85" spans="1:7">
      <c r="A85" s="49"/>
      <c r="B85" s="49"/>
      <c r="C85" s="49"/>
      <c r="D85" s="49"/>
      <c r="E85" s="49"/>
      <c r="F85" s="74"/>
      <c r="G85" s="74"/>
    </row>
    <row r="86" spans="1:7">
      <c r="A86" s="49"/>
      <c r="B86" s="49"/>
      <c r="C86" s="49"/>
      <c r="D86" s="49"/>
      <c r="E86" s="49"/>
      <c r="F86" s="74"/>
      <c r="G86" s="74"/>
    </row>
    <row r="87" spans="1:7">
      <c r="A87" s="49"/>
      <c r="B87" s="49"/>
      <c r="C87" s="49"/>
      <c r="D87" s="49"/>
      <c r="E87" s="49"/>
      <c r="F87" s="74"/>
      <c r="G87" s="74"/>
    </row>
    <row r="88" spans="1:7">
      <c r="A88" s="49"/>
      <c r="B88" s="49"/>
      <c r="C88" s="49"/>
      <c r="D88" s="49"/>
      <c r="E88" s="49"/>
      <c r="F88" s="74"/>
      <c r="G88" s="74"/>
    </row>
    <row r="89" spans="1:7">
      <c r="A89" s="49"/>
      <c r="B89" s="49"/>
      <c r="C89" s="49"/>
      <c r="D89" s="49"/>
      <c r="E89" s="49"/>
      <c r="F89" s="74"/>
      <c r="G89" s="74"/>
    </row>
    <row r="90" spans="1:7">
      <c r="A90" s="49"/>
      <c r="B90" s="49"/>
      <c r="C90" s="49"/>
      <c r="D90" s="49"/>
      <c r="E90" s="49"/>
      <c r="F90" s="74"/>
      <c r="G90" s="74"/>
    </row>
  </sheetData>
  <sheetProtection selectLockedCells="1"/>
  <mergeCells count="7">
    <mergeCell ref="A1:F1"/>
    <mergeCell ref="A2:B2"/>
    <mergeCell ref="C2:D2"/>
    <mergeCell ref="E2:F2"/>
    <mergeCell ref="E3:F3"/>
    <mergeCell ref="A3:B3"/>
    <mergeCell ref="C3:D3"/>
  </mergeCells>
  <printOptions horizontalCentered="1" verticalCentered="1"/>
  <pageMargins left="0.25" right="0.25" top="0.25" bottom="0.25" header="0" footer="0"/>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theme="8" tint="0.59999389629810485"/>
    <pageSetUpPr fitToPage="1"/>
  </sheetPr>
  <dimension ref="A1:S95"/>
  <sheetViews>
    <sheetView defaultGridColor="0" colorId="22" zoomScale="87" zoomScaleNormal="87" workbookViewId="0">
      <selection activeCell="C8" sqref="C8"/>
    </sheetView>
  </sheetViews>
  <sheetFormatPr defaultColWidth="12.69921875" defaultRowHeight="15"/>
  <cols>
    <col min="1" max="1" width="14.69921875" style="48" customWidth="1"/>
    <col min="2" max="4" width="16.09765625" style="48" customWidth="1"/>
    <col min="5" max="5" width="7.69921875" style="48" bestFit="1" customWidth="1"/>
    <col min="6" max="6" width="10.59765625" style="48" bestFit="1" customWidth="1"/>
    <col min="7" max="9" width="16.09765625" style="48" customWidth="1"/>
    <col min="10" max="10" width="4" style="48" customWidth="1"/>
    <col min="11" max="11" width="1.59765625" style="48" customWidth="1"/>
    <col min="12" max="12" width="4.69921875" style="48" hidden="1" customWidth="1"/>
    <col min="13" max="13" width="13.8984375" style="48" customWidth="1"/>
    <col min="14" max="14" width="15" style="48" customWidth="1"/>
    <col min="15" max="16" width="12.69921875" style="48" customWidth="1"/>
    <col min="17" max="19" width="15" style="48" customWidth="1"/>
    <col min="20" max="16384" width="12.69921875" style="48"/>
  </cols>
  <sheetData>
    <row r="1" spans="1:9" ht="17.399999999999999">
      <c r="A1" s="45" t="s">
        <v>74</v>
      </c>
      <c r="B1" s="46"/>
      <c r="C1" s="47"/>
      <c r="I1" s="49"/>
    </row>
    <row r="2" spans="1:9" ht="20.399999999999999">
      <c r="A2" s="50" t="s">
        <v>75</v>
      </c>
      <c r="B2" s="51"/>
      <c r="I2" s="49"/>
    </row>
    <row r="3" spans="1:9" ht="20.399999999999999">
      <c r="A3" s="51"/>
      <c r="B3" s="51"/>
      <c r="C3" s="51"/>
      <c r="D3" s="51"/>
      <c r="I3" s="49"/>
    </row>
    <row r="4" spans="1:9" ht="21">
      <c r="A4" s="52" t="s">
        <v>76</v>
      </c>
      <c r="B4" s="53"/>
      <c r="C4" s="54"/>
      <c r="D4" s="55"/>
      <c r="E4" s="49"/>
      <c r="F4" s="49"/>
      <c r="G4" s="49"/>
      <c r="H4" s="49"/>
      <c r="I4" s="49"/>
    </row>
    <row r="6" spans="1:9" ht="17.399999999999999">
      <c r="A6" s="56" t="s">
        <v>70</v>
      </c>
      <c r="B6" s="57">
        <v>0.01</v>
      </c>
      <c r="C6" s="56"/>
      <c r="D6" s="56" t="s">
        <v>77</v>
      </c>
      <c r="E6" s="58">
        <v>3.2500000000000001E-2</v>
      </c>
      <c r="F6" s="56"/>
      <c r="G6" s="56"/>
      <c r="H6" s="56"/>
      <c r="I6" s="56"/>
    </row>
    <row r="7" spans="1:9" ht="17.399999999999999">
      <c r="A7" s="56" t="s">
        <v>71</v>
      </c>
      <c r="B7" s="59"/>
      <c r="C7" s="56"/>
      <c r="D7" s="56"/>
      <c r="E7" s="56"/>
      <c r="F7" s="56"/>
      <c r="G7" s="56"/>
      <c r="H7" s="56"/>
      <c r="I7" s="56"/>
    </row>
    <row r="8" spans="1:9" ht="17.399999999999999">
      <c r="A8" s="56" t="s">
        <v>78</v>
      </c>
      <c r="B8" s="60">
        <v>20</v>
      </c>
      <c r="C8" s="56"/>
      <c r="D8" s="56"/>
      <c r="E8" s="56"/>
      <c r="F8" s="56"/>
      <c r="G8" s="56"/>
      <c r="H8" s="56"/>
      <c r="I8" s="56"/>
    </row>
    <row r="9" spans="1:9" ht="17.399999999999999">
      <c r="A9" s="56" t="s">
        <v>73</v>
      </c>
      <c r="B9" s="61">
        <f>PMT(B6/12,B8*12,-B7)</f>
        <v>0</v>
      </c>
      <c r="C9" s="56"/>
      <c r="D9" s="56"/>
      <c r="E9" s="56"/>
      <c r="F9" s="56"/>
      <c r="G9" s="56"/>
      <c r="H9" s="56"/>
      <c r="I9" s="56"/>
    </row>
    <row r="10" spans="1:9" ht="17.399999999999999">
      <c r="A10" s="62"/>
      <c r="B10" s="81"/>
      <c r="C10" s="63"/>
      <c r="D10" s="56"/>
      <c r="E10" s="56"/>
      <c r="F10" s="56"/>
      <c r="G10" s="56"/>
      <c r="H10" s="56"/>
      <c r="I10" s="56"/>
    </row>
    <row r="11" spans="1:9" ht="17.399999999999999">
      <c r="A11" s="56"/>
      <c r="B11" s="56"/>
      <c r="C11" s="56"/>
      <c r="D11" s="56"/>
      <c r="E11" s="56"/>
      <c r="F11" s="56"/>
      <c r="G11" s="56"/>
      <c r="H11" s="56"/>
      <c r="I11" s="56"/>
    </row>
    <row r="12" spans="1:9" ht="17.399999999999999">
      <c r="A12" s="64" t="s">
        <v>73</v>
      </c>
      <c r="B12" s="64" t="s">
        <v>70</v>
      </c>
      <c r="C12" s="64" t="s">
        <v>79</v>
      </c>
      <c r="D12" s="64" t="s">
        <v>80</v>
      </c>
      <c r="E12" s="56"/>
      <c r="F12" s="65" t="s">
        <v>73</v>
      </c>
      <c r="G12" s="64" t="s">
        <v>70</v>
      </c>
      <c r="H12" s="64" t="s">
        <v>79</v>
      </c>
      <c r="I12" s="64" t="s">
        <v>80</v>
      </c>
    </row>
    <row r="13" spans="1:9" ht="17.399999999999999">
      <c r="A13" s="66" t="s">
        <v>81</v>
      </c>
      <c r="B13" s="66" t="s">
        <v>81</v>
      </c>
      <c r="C13" s="66" t="s">
        <v>81</v>
      </c>
      <c r="D13" s="66" t="s">
        <v>81</v>
      </c>
      <c r="E13" s="56"/>
      <c r="F13" s="67" t="s">
        <v>81</v>
      </c>
      <c r="G13" s="66" t="s">
        <v>81</v>
      </c>
      <c r="H13" s="66" t="s">
        <v>81</v>
      </c>
      <c r="I13" s="66" t="s">
        <v>81</v>
      </c>
    </row>
    <row r="14" spans="1:9" ht="17.399999999999999">
      <c r="A14" s="56">
        <v>1</v>
      </c>
      <c r="B14" s="61">
        <f>IF(A14&gt;=$B$10,B7*(B6/12),0)</f>
        <v>0</v>
      </c>
      <c r="C14" s="61">
        <f>IF(A14&gt;=B10,B9-B14,0)</f>
        <v>0</v>
      </c>
      <c r="D14" s="61">
        <f>B7-C14</f>
        <v>0</v>
      </c>
      <c r="E14" s="56"/>
      <c r="F14" s="68">
        <f>36+1</f>
        <v>37</v>
      </c>
      <c r="G14" s="61">
        <f>D49*(B$6/12)</f>
        <v>0</v>
      </c>
      <c r="H14" s="61">
        <f>IF(D49&lt;1,0,B$9-G14)</f>
        <v>0</v>
      </c>
      <c r="I14" s="61">
        <f>IF(D49&lt;1,0,D49-H14)</f>
        <v>0</v>
      </c>
    </row>
    <row r="15" spans="1:9" ht="17.399999999999999">
      <c r="A15" s="56">
        <v>2</v>
      </c>
      <c r="B15" s="61">
        <f t="shared" ref="B15:B49" si="0">IF(A15&gt;=$B$10,D14*($B$6/12),0)</f>
        <v>0</v>
      </c>
      <c r="C15" s="61">
        <f t="shared" ref="C15:C37" si="1">IF(A15&gt;=$B$10,$B$9-B15,0)</f>
        <v>0</v>
      </c>
      <c r="D15" s="61">
        <f>D14-C15</f>
        <v>0</v>
      </c>
      <c r="E15" s="56"/>
      <c r="F15" s="68">
        <f>F14+1</f>
        <v>38</v>
      </c>
      <c r="G15" s="61">
        <f>I14*(B$6/12)</f>
        <v>0</v>
      </c>
      <c r="H15" s="61">
        <f>IF(I14&lt;1,0,B$9-G15)</f>
        <v>0</v>
      </c>
      <c r="I15" s="61">
        <f>IF(I14&lt;1,0,I14-H15)</f>
        <v>0</v>
      </c>
    </row>
    <row r="16" spans="1:9" ht="17.399999999999999">
      <c r="A16" s="56">
        <v>3</v>
      </c>
      <c r="B16" s="61">
        <f t="shared" si="0"/>
        <v>0</v>
      </c>
      <c r="C16" s="61">
        <f t="shared" si="1"/>
        <v>0</v>
      </c>
      <c r="D16" s="61">
        <f t="shared" ref="D16:D37" si="2">D15-C16</f>
        <v>0</v>
      </c>
      <c r="E16" s="56"/>
      <c r="F16" s="68">
        <f t="shared" ref="F16:F37" si="3">F15+1</f>
        <v>39</v>
      </c>
      <c r="G16" s="61">
        <f t="shared" ref="G16:G37" si="4">I15*(B$6/12)</f>
        <v>0</v>
      </c>
      <c r="H16" s="61">
        <f t="shared" ref="H16:H37" si="5">IF(I15&lt;1,0,B$9-G16)</f>
        <v>0</v>
      </c>
      <c r="I16" s="61">
        <f>IF(I15&lt;1,0,I15-H16)</f>
        <v>0</v>
      </c>
    </row>
    <row r="17" spans="1:9" ht="17.399999999999999">
      <c r="A17" s="56">
        <v>4</v>
      </c>
      <c r="B17" s="61">
        <f t="shared" si="0"/>
        <v>0</v>
      </c>
      <c r="C17" s="61">
        <f t="shared" si="1"/>
        <v>0</v>
      </c>
      <c r="D17" s="61">
        <f t="shared" si="2"/>
        <v>0</v>
      </c>
      <c r="E17" s="56"/>
      <c r="F17" s="68">
        <f t="shared" si="3"/>
        <v>40</v>
      </c>
      <c r="G17" s="61">
        <f t="shared" si="4"/>
        <v>0</v>
      </c>
      <c r="H17" s="61">
        <f t="shared" si="5"/>
        <v>0</v>
      </c>
      <c r="I17" s="61">
        <f t="shared" ref="I17:I37" si="6">IF(I16&lt;1,0,I16-H17)</f>
        <v>0</v>
      </c>
    </row>
    <row r="18" spans="1:9" ht="17.399999999999999">
      <c r="A18" s="56">
        <v>5</v>
      </c>
      <c r="B18" s="61">
        <f t="shared" si="0"/>
        <v>0</v>
      </c>
      <c r="C18" s="61">
        <f t="shared" si="1"/>
        <v>0</v>
      </c>
      <c r="D18" s="61">
        <f t="shared" si="2"/>
        <v>0</v>
      </c>
      <c r="E18" s="56"/>
      <c r="F18" s="68">
        <f t="shared" si="3"/>
        <v>41</v>
      </c>
      <c r="G18" s="61">
        <f t="shared" si="4"/>
        <v>0</v>
      </c>
      <c r="H18" s="61">
        <f t="shared" si="5"/>
        <v>0</v>
      </c>
      <c r="I18" s="61">
        <f t="shared" si="6"/>
        <v>0</v>
      </c>
    </row>
    <row r="19" spans="1:9" ht="17.399999999999999">
      <c r="A19" s="56">
        <v>6</v>
      </c>
      <c r="B19" s="61">
        <f t="shared" si="0"/>
        <v>0</v>
      </c>
      <c r="C19" s="61">
        <f t="shared" si="1"/>
        <v>0</v>
      </c>
      <c r="D19" s="61">
        <f t="shared" si="2"/>
        <v>0</v>
      </c>
      <c r="E19" s="56"/>
      <c r="F19" s="68">
        <f t="shared" si="3"/>
        <v>42</v>
      </c>
      <c r="G19" s="61">
        <f t="shared" si="4"/>
        <v>0</v>
      </c>
      <c r="H19" s="61">
        <f t="shared" si="5"/>
        <v>0</v>
      </c>
      <c r="I19" s="61">
        <f t="shared" si="6"/>
        <v>0</v>
      </c>
    </row>
    <row r="20" spans="1:9" ht="17.399999999999999">
      <c r="A20" s="56">
        <v>7</v>
      </c>
      <c r="B20" s="61">
        <f t="shared" si="0"/>
        <v>0</v>
      </c>
      <c r="C20" s="61">
        <f t="shared" si="1"/>
        <v>0</v>
      </c>
      <c r="D20" s="61">
        <f t="shared" si="2"/>
        <v>0</v>
      </c>
      <c r="E20" s="56"/>
      <c r="F20" s="68">
        <f t="shared" si="3"/>
        <v>43</v>
      </c>
      <c r="G20" s="61">
        <f t="shared" si="4"/>
        <v>0</v>
      </c>
      <c r="H20" s="61">
        <f t="shared" si="5"/>
        <v>0</v>
      </c>
      <c r="I20" s="61">
        <f t="shared" si="6"/>
        <v>0</v>
      </c>
    </row>
    <row r="21" spans="1:9" ht="17.399999999999999">
      <c r="A21" s="56">
        <v>8</v>
      </c>
      <c r="B21" s="61">
        <f t="shared" si="0"/>
        <v>0</v>
      </c>
      <c r="C21" s="61">
        <f t="shared" si="1"/>
        <v>0</v>
      </c>
      <c r="D21" s="61">
        <f t="shared" si="2"/>
        <v>0</v>
      </c>
      <c r="E21" s="56"/>
      <c r="F21" s="68">
        <f t="shared" si="3"/>
        <v>44</v>
      </c>
      <c r="G21" s="61">
        <f t="shared" si="4"/>
        <v>0</v>
      </c>
      <c r="H21" s="61">
        <f t="shared" si="5"/>
        <v>0</v>
      </c>
      <c r="I21" s="61">
        <f t="shared" si="6"/>
        <v>0</v>
      </c>
    </row>
    <row r="22" spans="1:9" ht="17.399999999999999">
      <c r="A22" s="56">
        <v>9</v>
      </c>
      <c r="B22" s="61">
        <f t="shared" si="0"/>
        <v>0</v>
      </c>
      <c r="C22" s="61">
        <f t="shared" si="1"/>
        <v>0</v>
      </c>
      <c r="D22" s="61">
        <f t="shared" si="2"/>
        <v>0</v>
      </c>
      <c r="E22" s="56"/>
      <c r="F22" s="68">
        <f t="shared" si="3"/>
        <v>45</v>
      </c>
      <c r="G22" s="61">
        <f t="shared" si="4"/>
        <v>0</v>
      </c>
      <c r="H22" s="61">
        <f t="shared" si="5"/>
        <v>0</v>
      </c>
      <c r="I22" s="61">
        <f t="shared" si="6"/>
        <v>0</v>
      </c>
    </row>
    <row r="23" spans="1:9" ht="17.399999999999999">
      <c r="A23" s="56">
        <v>10</v>
      </c>
      <c r="B23" s="61">
        <f t="shared" si="0"/>
        <v>0</v>
      </c>
      <c r="C23" s="61">
        <f t="shared" si="1"/>
        <v>0</v>
      </c>
      <c r="D23" s="61">
        <f t="shared" si="2"/>
        <v>0</v>
      </c>
      <c r="E23" s="56"/>
      <c r="F23" s="68">
        <f t="shared" si="3"/>
        <v>46</v>
      </c>
      <c r="G23" s="61">
        <f t="shared" si="4"/>
        <v>0</v>
      </c>
      <c r="H23" s="61">
        <f t="shared" si="5"/>
        <v>0</v>
      </c>
      <c r="I23" s="61">
        <f t="shared" si="6"/>
        <v>0</v>
      </c>
    </row>
    <row r="24" spans="1:9" ht="17.399999999999999">
      <c r="A24" s="56">
        <v>11</v>
      </c>
      <c r="B24" s="61">
        <f t="shared" si="0"/>
        <v>0</v>
      </c>
      <c r="C24" s="61">
        <f t="shared" si="1"/>
        <v>0</v>
      </c>
      <c r="D24" s="61">
        <f t="shared" si="2"/>
        <v>0</v>
      </c>
      <c r="E24" s="56"/>
      <c r="F24" s="68">
        <f t="shared" si="3"/>
        <v>47</v>
      </c>
      <c r="G24" s="61">
        <f t="shared" si="4"/>
        <v>0</v>
      </c>
      <c r="H24" s="61">
        <f t="shared" si="5"/>
        <v>0</v>
      </c>
      <c r="I24" s="61">
        <f t="shared" si="6"/>
        <v>0</v>
      </c>
    </row>
    <row r="25" spans="1:9" ht="17.399999999999999">
      <c r="A25" s="62">
        <v>12</v>
      </c>
      <c r="B25" s="69">
        <f t="shared" si="0"/>
        <v>0</v>
      </c>
      <c r="C25" s="69">
        <f t="shared" si="1"/>
        <v>0</v>
      </c>
      <c r="D25" s="69">
        <f t="shared" si="2"/>
        <v>0</v>
      </c>
      <c r="E25" s="56"/>
      <c r="F25" s="70">
        <f t="shared" si="3"/>
        <v>48</v>
      </c>
      <c r="G25" s="69">
        <f t="shared" si="4"/>
        <v>0</v>
      </c>
      <c r="H25" s="69">
        <f t="shared" si="5"/>
        <v>0</v>
      </c>
      <c r="I25" s="69">
        <f t="shared" si="6"/>
        <v>0</v>
      </c>
    </row>
    <row r="26" spans="1:9" ht="17.399999999999999">
      <c r="A26" s="56">
        <v>13</v>
      </c>
      <c r="B26" s="61">
        <f t="shared" si="0"/>
        <v>0</v>
      </c>
      <c r="C26" s="61">
        <f t="shared" si="1"/>
        <v>0</v>
      </c>
      <c r="D26" s="61">
        <f t="shared" si="2"/>
        <v>0</v>
      </c>
      <c r="E26" s="56"/>
      <c r="F26" s="68">
        <f t="shared" si="3"/>
        <v>49</v>
      </c>
      <c r="G26" s="61">
        <f t="shared" si="4"/>
        <v>0</v>
      </c>
      <c r="H26" s="61">
        <f t="shared" si="5"/>
        <v>0</v>
      </c>
      <c r="I26" s="61">
        <f t="shared" si="6"/>
        <v>0</v>
      </c>
    </row>
    <row r="27" spans="1:9" ht="17.399999999999999">
      <c r="A27" s="56">
        <v>14</v>
      </c>
      <c r="B27" s="61">
        <f t="shared" si="0"/>
        <v>0</v>
      </c>
      <c r="C27" s="61">
        <f t="shared" si="1"/>
        <v>0</v>
      </c>
      <c r="D27" s="61">
        <f t="shared" si="2"/>
        <v>0</v>
      </c>
      <c r="E27" s="56"/>
      <c r="F27" s="68">
        <f t="shared" si="3"/>
        <v>50</v>
      </c>
      <c r="G27" s="61">
        <f t="shared" si="4"/>
        <v>0</v>
      </c>
      <c r="H27" s="61">
        <f t="shared" si="5"/>
        <v>0</v>
      </c>
      <c r="I27" s="61">
        <f t="shared" si="6"/>
        <v>0</v>
      </c>
    </row>
    <row r="28" spans="1:9" ht="17.399999999999999">
      <c r="A28" s="56">
        <v>15</v>
      </c>
      <c r="B28" s="61">
        <f t="shared" si="0"/>
        <v>0</v>
      </c>
      <c r="C28" s="61">
        <f t="shared" si="1"/>
        <v>0</v>
      </c>
      <c r="D28" s="61">
        <f t="shared" si="2"/>
        <v>0</v>
      </c>
      <c r="E28" s="56"/>
      <c r="F28" s="68">
        <f t="shared" si="3"/>
        <v>51</v>
      </c>
      <c r="G28" s="61">
        <f t="shared" si="4"/>
        <v>0</v>
      </c>
      <c r="H28" s="61">
        <f t="shared" si="5"/>
        <v>0</v>
      </c>
      <c r="I28" s="61">
        <f t="shared" si="6"/>
        <v>0</v>
      </c>
    </row>
    <row r="29" spans="1:9" ht="17.399999999999999">
      <c r="A29" s="56">
        <v>16</v>
      </c>
      <c r="B29" s="61">
        <f t="shared" si="0"/>
        <v>0</v>
      </c>
      <c r="C29" s="61">
        <f t="shared" si="1"/>
        <v>0</v>
      </c>
      <c r="D29" s="61">
        <f t="shared" si="2"/>
        <v>0</v>
      </c>
      <c r="E29" s="56"/>
      <c r="F29" s="68">
        <f t="shared" si="3"/>
        <v>52</v>
      </c>
      <c r="G29" s="61">
        <f t="shared" si="4"/>
        <v>0</v>
      </c>
      <c r="H29" s="61">
        <f t="shared" si="5"/>
        <v>0</v>
      </c>
      <c r="I29" s="61">
        <f t="shared" si="6"/>
        <v>0</v>
      </c>
    </row>
    <row r="30" spans="1:9" ht="17.399999999999999">
      <c r="A30" s="56">
        <v>17</v>
      </c>
      <c r="B30" s="61">
        <f t="shared" si="0"/>
        <v>0</v>
      </c>
      <c r="C30" s="61">
        <f t="shared" si="1"/>
        <v>0</v>
      </c>
      <c r="D30" s="61">
        <f>D29-C30</f>
        <v>0</v>
      </c>
      <c r="E30" s="56"/>
      <c r="F30" s="68">
        <f t="shared" si="3"/>
        <v>53</v>
      </c>
      <c r="G30" s="61">
        <f t="shared" si="4"/>
        <v>0</v>
      </c>
      <c r="H30" s="61">
        <f t="shared" si="5"/>
        <v>0</v>
      </c>
      <c r="I30" s="61">
        <f t="shared" si="6"/>
        <v>0</v>
      </c>
    </row>
    <row r="31" spans="1:9" ht="17.399999999999999">
      <c r="A31" s="56">
        <v>18</v>
      </c>
      <c r="B31" s="61">
        <f t="shared" si="0"/>
        <v>0</v>
      </c>
      <c r="C31" s="61">
        <f t="shared" si="1"/>
        <v>0</v>
      </c>
      <c r="D31" s="61">
        <f t="shared" si="2"/>
        <v>0</v>
      </c>
      <c r="E31" s="56"/>
      <c r="F31" s="68">
        <f t="shared" si="3"/>
        <v>54</v>
      </c>
      <c r="G31" s="61">
        <f t="shared" si="4"/>
        <v>0</v>
      </c>
      <c r="H31" s="61">
        <f t="shared" si="5"/>
        <v>0</v>
      </c>
      <c r="I31" s="61">
        <f t="shared" si="6"/>
        <v>0</v>
      </c>
    </row>
    <row r="32" spans="1:9" ht="17.399999999999999">
      <c r="A32" s="56">
        <v>19</v>
      </c>
      <c r="B32" s="61">
        <f t="shared" si="0"/>
        <v>0</v>
      </c>
      <c r="C32" s="61">
        <f t="shared" si="1"/>
        <v>0</v>
      </c>
      <c r="D32" s="61">
        <f t="shared" si="2"/>
        <v>0</v>
      </c>
      <c r="E32" s="56"/>
      <c r="F32" s="68">
        <f t="shared" si="3"/>
        <v>55</v>
      </c>
      <c r="G32" s="61">
        <f t="shared" si="4"/>
        <v>0</v>
      </c>
      <c r="H32" s="61">
        <f t="shared" si="5"/>
        <v>0</v>
      </c>
      <c r="I32" s="61">
        <f t="shared" si="6"/>
        <v>0</v>
      </c>
    </row>
    <row r="33" spans="1:9" ht="17.399999999999999">
      <c r="A33" s="56">
        <v>20</v>
      </c>
      <c r="B33" s="61">
        <f t="shared" si="0"/>
        <v>0</v>
      </c>
      <c r="C33" s="61">
        <f t="shared" si="1"/>
        <v>0</v>
      </c>
      <c r="D33" s="61">
        <f t="shared" si="2"/>
        <v>0</v>
      </c>
      <c r="E33" s="56"/>
      <c r="F33" s="68">
        <f t="shared" si="3"/>
        <v>56</v>
      </c>
      <c r="G33" s="61">
        <f t="shared" si="4"/>
        <v>0</v>
      </c>
      <c r="H33" s="61">
        <f t="shared" si="5"/>
        <v>0</v>
      </c>
      <c r="I33" s="61">
        <f t="shared" si="6"/>
        <v>0</v>
      </c>
    </row>
    <row r="34" spans="1:9" ht="17.399999999999999">
      <c r="A34" s="56">
        <v>21</v>
      </c>
      <c r="B34" s="61">
        <f t="shared" si="0"/>
        <v>0</v>
      </c>
      <c r="C34" s="61">
        <f t="shared" si="1"/>
        <v>0</v>
      </c>
      <c r="D34" s="61">
        <f t="shared" si="2"/>
        <v>0</v>
      </c>
      <c r="E34" s="56"/>
      <c r="F34" s="68">
        <f t="shared" si="3"/>
        <v>57</v>
      </c>
      <c r="G34" s="61">
        <f t="shared" si="4"/>
        <v>0</v>
      </c>
      <c r="H34" s="61">
        <f t="shared" si="5"/>
        <v>0</v>
      </c>
      <c r="I34" s="61">
        <f t="shared" si="6"/>
        <v>0</v>
      </c>
    </row>
    <row r="35" spans="1:9" ht="17.399999999999999">
      <c r="A35" s="56">
        <v>22</v>
      </c>
      <c r="B35" s="61">
        <f t="shared" si="0"/>
        <v>0</v>
      </c>
      <c r="C35" s="61">
        <f t="shared" si="1"/>
        <v>0</v>
      </c>
      <c r="D35" s="61">
        <f t="shared" si="2"/>
        <v>0</v>
      </c>
      <c r="E35" s="56"/>
      <c r="F35" s="68">
        <f t="shared" si="3"/>
        <v>58</v>
      </c>
      <c r="G35" s="61">
        <f t="shared" si="4"/>
        <v>0</v>
      </c>
      <c r="H35" s="61">
        <f t="shared" si="5"/>
        <v>0</v>
      </c>
      <c r="I35" s="61">
        <f t="shared" si="6"/>
        <v>0</v>
      </c>
    </row>
    <row r="36" spans="1:9" ht="17.399999999999999">
      <c r="A36" s="56">
        <v>23</v>
      </c>
      <c r="B36" s="61">
        <f t="shared" si="0"/>
        <v>0</v>
      </c>
      <c r="C36" s="61">
        <f t="shared" si="1"/>
        <v>0</v>
      </c>
      <c r="D36" s="61">
        <f>D35-C36</f>
        <v>0</v>
      </c>
      <c r="E36" s="56"/>
      <c r="F36" s="68">
        <f t="shared" si="3"/>
        <v>59</v>
      </c>
      <c r="G36" s="61">
        <f t="shared" si="4"/>
        <v>0</v>
      </c>
      <c r="H36" s="61">
        <f t="shared" si="5"/>
        <v>0</v>
      </c>
      <c r="I36" s="61">
        <f t="shared" si="6"/>
        <v>0</v>
      </c>
    </row>
    <row r="37" spans="1:9" ht="17.399999999999999">
      <c r="A37" s="62">
        <v>24</v>
      </c>
      <c r="B37" s="69">
        <f t="shared" si="0"/>
        <v>0</v>
      </c>
      <c r="C37" s="69">
        <f t="shared" si="1"/>
        <v>0</v>
      </c>
      <c r="D37" s="69">
        <f t="shared" si="2"/>
        <v>0</v>
      </c>
      <c r="E37" s="56"/>
      <c r="F37" s="70">
        <f t="shared" si="3"/>
        <v>60</v>
      </c>
      <c r="G37" s="69">
        <f t="shared" si="4"/>
        <v>0</v>
      </c>
      <c r="H37" s="69">
        <f t="shared" si="5"/>
        <v>0</v>
      </c>
      <c r="I37" s="69">
        <f t="shared" si="6"/>
        <v>0</v>
      </c>
    </row>
    <row r="38" spans="1:9" ht="17.399999999999999">
      <c r="A38" s="56">
        <v>25</v>
      </c>
      <c r="B38" s="61">
        <f t="shared" si="0"/>
        <v>0</v>
      </c>
      <c r="C38" s="61">
        <f t="shared" ref="C38:C49" si="7">IF(D37&lt;1,0,IF(A38&gt;=$B$10,$B$9-B38,0))</f>
        <v>0</v>
      </c>
      <c r="D38" s="61">
        <f>IF(D37&lt;1,0,D37-C38)</f>
        <v>0</v>
      </c>
      <c r="E38" s="56"/>
      <c r="F38" s="68"/>
      <c r="G38" s="61"/>
      <c r="H38" s="61"/>
      <c r="I38" s="61"/>
    </row>
    <row r="39" spans="1:9" ht="17.399999999999999">
      <c r="A39" s="56">
        <v>26</v>
      </c>
      <c r="B39" s="61">
        <f t="shared" si="0"/>
        <v>0</v>
      </c>
      <c r="C39" s="61">
        <f t="shared" si="7"/>
        <v>0</v>
      </c>
      <c r="D39" s="61">
        <f t="shared" ref="D39:D49" si="8">IF(D38&lt;1,0,D38-C39)</f>
        <v>0</v>
      </c>
      <c r="E39" s="56"/>
      <c r="F39" s="68"/>
      <c r="G39" s="61"/>
      <c r="H39" s="61"/>
      <c r="I39" s="61"/>
    </row>
    <row r="40" spans="1:9" ht="17.399999999999999">
      <c r="A40" s="56">
        <v>27</v>
      </c>
      <c r="B40" s="61">
        <f t="shared" si="0"/>
        <v>0</v>
      </c>
      <c r="C40" s="61">
        <f t="shared" si="7"/>
        <v>0</v>
      </c>
      <c r="D40" s="61">
        <f t="shared" si="8"/>
        <v>0</v>
      </c>
      <c r="E40" s="56"/>
      <c r="F40" s="68"/>
      <c r="G40" s="61"/>
      <c r="H40" s="61"/>
      <c r="I40" s="61"/>
    </row>
    <row r="41" spans="1:9" ht="17.399999999999999">
      <c r="A41" s="56">
        <v>28</v>
      </c>
      <c r="B41" s="61">
        <f t="shared" si="0"/>
        <v>0</v>
      </c>
      <c r="C41" s="61">
        <f t="shared" si="7"/>
        <v>0</v>
      </c>
      <c r="D41" s="61">
        <f t="shared" si="8"/>
        <v>0</v>
      </c>
      <c r="E41" s="56"/>
      <c r="F41" s="68"/>
      <c r="G41" s="61"/>
      <c r="H41" s="61"/>
      <c r="I41" s="61"/>
    </row>
    <row r="42" spans="1:9" ht="17.399999999999999">
      <c r="A42" s="56">
        <v>29</v>
      </c>
      <c r="B42" s="61">
        <f t="shared" si="0"/>
        <v>0</v>
      </c>
      <c r="C42" s="61">
        <f t="shared" si="7"/>
        <v>0</v>
      </c>
      <c r="D42" s="61">
        <f t="shared" si="8"/>
        <v>0</v>
      </c>
      <c r="E42" s="56"/>
      <c r="F42" s="68"/>
      <c r="G42" s="61"/>
      <c r="H42" s="61"/>
      <c r="I42" s="61"/>
    </row>
    <row r="43" spans="1:9" ht="17.399999999999999">
      <c r="A43" s="56">
        <v>30</v>
      </c>
      <c r="B43" s="61">
        <f t="shared" si="0"/>
        <v>0</v>
      </c>
      <c r="C43" s="61">
        <f t="shared" si="7"/>
        <v>0</v>
      </c>
      <c r="D43" s="61">
        <f t="shared" si="8"/>
        <v>0</v>
      </c>
      <c r="E43" s="56"/>
      <c r="F43" s="68"/>
      <c r="G43" s="61"/>
      <c r="H43" s="61"/>
      <c r="I43" s="61"/>
    </row>
    <row r="44" spans="1:9" ht="17.399999999999999">
      <c r="A44" s="56">
        <v>31</v>
      </c>
      <c r="B44" s="61">
        <f t="shared" si="0"/>
        <v>0</v>
      </c>
      <c r="C44" s="61">
        <f t="shared" si="7"/>
        <v>0</v>
      </c>
      <c r="D44" s="61">
        <f t="shared" si="8"/>
        <v>0</v>
      </c>
      <c r="E44" s="56"/>
      <c r="F44" s="68"/>
      <c r="G44" s="61"/>
      <c r="H44" s="61"/>
      <c r="I44" s="61"/>
    </row>
    <row r="45" spans="1:9" ht="17.399999999999999">
      <c r="A45" s="56">
        <v>32</v>
      </c>
      <c r="B45" s="61">
        <f t="shared" si="0"/>
        <v>0</v>
      </c>
      <c r="C45" s="61">
        <f t="shared" si="7"/>
        <v>0</v>
      </c>
      <c r="D45" s="61">
        <f t="shared" si="8"/>
        <v>0</v>
      </c>
      <c r="E45" s="56"/>
      <c r="F45" s="68"/>
      <c r="G45" s="61"/>
      <c r="H45" s="61"/>
      <c r="I45" s="61"/>
    </row>
    <row r="46" spans="1:9" ht="17.399999999999999">
      <c r="A46" s="56">
        <v>33</v>
      </c>
      <c r="B46" s="61">
        <f t="shared" si="0"/>
        <v>0</v>
      </c>
      <c r="C46" s="61">
        <f t="shared" si="7"/>
        <v>0</v>
      </c>
      <c r="D46" s="61">
        <f t="shared" si="8"/>
        <v>0</v>
      </c>
      <c r="E46" s="56"/>
      <c r="F46" s="68"/>
      <c r="G46" s="61"/>
      <c r="H46" s="61"/>
      <c r="I46" s="61"/>
    </row>
    <row r="47" spans="1:9" ht="17.399999999999999">
      <c r="A47" s="56">
        <v>34</v>
      </c>
      <c r="B47" s="61">
        <f t="shared" si="0"/>
        <v>0</v>
      </c>
      <c r="C47" s="61">
        <f t="shared" si="7"/>
        <v>0</v>
      </c>
      <c r="D47" s="61">
        <f t="shared" si="8"/>
        <v>0</v>
      </c>
      <c r="E47" s="56"/>
      <c r="F47" s="68"/>
      <c r="G47" s="61"/>
      <c r="H47" s="61"/>
      <c r="I47" s="61"/>
    </row>
    <row r="48" spans="1:9" ht="17.399999999999999">
      <c r="A48" s="56">
        <v>35</v>
      </c>
      <c r="B48" s="61">
        <f t="shared" si="0"/>
        <v>0</v>
      </c>
      <c r="C48" s="61">
        <f t="shared" si="7"/>
        <v>0</v>
      </c>
      <c r="D48" s="61">
        <f t="shared" si="8"/>
        <v>0</v>
      </c>
      <c r="E48" s="56"/>
      <c r="F48" s="68"/>
      <c r="G48" s="61"/>
      <c r="H48" s="61"/>
      <c r="I48" s="61"/>
    </row>
    <row r="49" spans="1:9" ht="17.399999999999999">
      <c r="A49" s="62">
        <v>36</v>
      </c>
      <c r="B49" s="69">
        <f t="shared" si="0"/>
        <v>0</v>
      </c>
      <c r="C49" s="69">
        <f t="shared" si="7"/>
        <v>0</v>
      </c>
      <c r="D49" s="69">
        <f t="shared" si="8"/>
        <v>0</v>
      </c>
      <c r="E49" s="62"/>
      <c r="F49" s="70"/>
      <c r="G49" s="69"/>
      <c r="H49" s="69"/>
      <c r="I49" s="69"/>
    </row>
    <row r="50" spans="1:9" ht="17.399999999999999">
      <c r="A50" s="56"/>
      <c r="B50" s="61"/>
      <c r="C50" s="61"/>
      <c r="D50" s="61"/>
      <c r="E50" s="56"/>
    </row>
    <row r="51" spans="1:9" ht="17.399999999999999">
      <c r="A51" s="64" t="s">
        <v>82</v>
      </c>
      <c r="B51" s="71" t="s">
        <v>70</v>
      </c>
      <c r="C51" s="64" t="s">
        <v>79</v>
      </c>
      <c r="E51" s="56"/>
    </row>
    <row r="52" spans="1:9" ht="17.399999999999999">
      <c r="A52" s="66" t="s">
        <v>83</v>
      </c>
      <c r="B52" s="66" t="s">
        <v>84</v>
      </c>
      <c r="C52" s="66" t="s">
        <v>85</v>
      </c>
      <c r="E52" s="56"/>
    </row>
    <row r="53" spans="1:9" ht="17.399999999999999">
      <c r="A53" s="64" t="s">
        <v>86</v>
      </c>
      <c r="B53" s="61">
        <f>SUM(B14:B25)</f>
        <v>0</v>
      </c>
      <c r="C53" s="61">
        <f>SUM(C14:C25)</f>
        <v>0</v>
      </c>
      <c r="D53" s="72">
        <f>SUM(B53:C53)</f>
        <v>0</v>
      </c>
      <c r="E53" s="56"/>
    </row>
    <row r="54" spans="1:9" ht="17.399999999999999">
      <c r="A54" s="64" t="s">
        <v>87</v>
      </c>
      <c r="B54" s="61">
        <f>SUM(B26:B37)</f>
        <v>0</v>
      </c>
      <c r="C54" s="61">
        <f>SUM(C26:C37)</f>
        <v>0</v>
      </c>
      <c r="D54" s="72"/>
      <c r="E54" s="56"/>
    </row>
    <row r="55" spans="1:9" ht="17.399999999999999">
      <c r="A55" s="64" t="s">
        <v>88</v>
      </c>
      <c r="B55" s="61">
        <f>SUM(B38:B49)</f>
        <v>0</v>
      </c>
      <c r="C55" s="61">
        <f>SUM(C38:C49)</f>
        <v>0</v>
      </c>
      <c r="D55" s="72"/>
      <c r="E55" s="49"/>
      <c r="F55" s="64"/>
      <c r="G55" s="61"/>
      <c r="H55" s="61"/>
    </row>
    <row r="56" spans="1:9" ht="17.399999999999999">
      <c r="A56" s="64">
        <v>4</v>
      </c>
      <c r="B56" s="61">
        <f>SUM(G14:G25)</f>
        <v>0</v>
      </c>
      <c r="C56" s="61">
        <f>SUM(H14:H25)</f>
        <v>0</v>
      </c>
      <c r="D56" s="72"/>
      <c r="E56" s="49"/>
      <c r="F56" s="64"/>
      <c r="G56" s="61"/>
      <c r="H56" s="61"/>
    </row>
    <row r="57" spans="1:9" ht="17.399999999999999">
      <c r="A57" s="64">
        <v>5</v>
      </c>
      <c r="B57" s="61">
        <f>SUM(G26:G37)</f>
        <v>0</v>
      </c>
      <c r="C57" s="61">
        <f>SUM(H26:H37)</f>
        <v>0</v>
      </c>
      <c r="D57" s="72"/>
      <c r="E57" s="49"/>
      <c r="F57" s="64"/>
      <c r="G57" s="61"/>
      <c r="H57" s="61"/>
    </row>
    <row r="58" spans="1:9" ht="17.399999999999999">
      <c r="A58" s="64"/>
      <c r="B58" s="61"/>
      <c r="C58" s="61"/>
      <c r="D58" s="72"/>
      <c r="E58" s="49"/>
      <c r="F58" s="64"/>
      <c r="G58" s="61"/>
      <c r="H58" s="61"/>
    </row>
    <row r="59" spans="1:9" ht="17.399999999999999">
      <c r="A59" s="56"/>
      <c r="B59" s="73" t="s">
        <v>89</v>
      </c>
      <c r="C59" s="73" t="s">
        <v>89</v>
      </c>
      <c r="D59" s="74"/>
      <c r="E59" s="56"/>
      <c r="F59" s="64"/>
      <c r="G59" s="61"/>
      <c r="H59" s="61"/>
    </row>
    <row r="60" spans="1:9" ht="17.399999999999999">
      <c r="A60" s="56" t="s">
        <v>90</v>
      </c>
      <c r="B60" s="61">
        <f>SUM(B53:B55)</f>
        <v>0</v>
      </c>
      <c r="C60" s="61">
        <f>SUM(C53:C55)</f>
        <v>0</v>
      </c>
      <c r="D60" s="74"/>
      <c r="E60" s="49"/>
      <c r="F60" s="64"/>
      <c r="G60" s="61"/>
      <c r="H60" s="61"/>
    </row>
    <row r="61" spans="1:9" ht="17.399999999999999">
      <c r="A61" s="56"/>
      <c r="B61" s="75" t="s">
        <v>91</v>
      </c>
      <c r="C61" s="75" t="s">
        <v>92</v>
      </c>
      <c r="D61" s="74"/>
      <c r="E61" s="49"/>
      <c r="F61" s="64"/>
      <c r="G61" s="61"/>
      <c r="H61" s="61"/>
    </row>
    <row r="62" spans="1:9" ht="17.399999999999999">
      <c r="A62" s="56"/>
      <c r="B62" s="75"/>
      <c r="C62" s="75"/>
      <c r="D62" s="74"/>
      <c r="E62" s="49"/>
      <c r="F62" s="64"/>
      <c r="G62" s="61"/>
      <c r="H62" s="61"/>
    </row>
    <row r="63" spans="1:9">
      <c r="A63" s="76" t="s">
        <v>93</v>
      </c>
      <c r="B63" s="76"/>
      <c r="C63" s="76"/>
      <c r="D63" s="76"/>
      <c r="E63" s="76"/>
      <c r="F63" s="77"/>
      <c r="G63" s="77"/>
      <c r="H63" s="76"/>
    </row>
    <row r="64" spans="1:9">
      <c r="A64" s="76" t="s">
        <v>94</v>
      </c>
      <c r="B64" s="76"/>
      <c r="C64" s="76"/>
      <c r="D64" s="76"/>
      <c r="E64" s="76"/>
      <c r="F64" s="77"/>
      <c r="G64" s="77"/>
      <c r="H64" s="76"/>
    </row>
    <row r="65" spans="1:19">
      <c r="A65" s="78" t="s">
        <v>95</v>
      </c>
      <c r="B65" s="76"/>
      <c r="C65" s="76"/>
      <c r="D65" s="76"/>
      <c r="E65" s="76"/>
      <c r="F65" s="77"/>
      <c r="G65" s="77"/>
      <c r="H65" s="79"/>
    </row>
    <row r="66" spans="1:19">
      <c r="A66" s="76" t="s">
        <v>96</v>
      </c>
      <c r="B66" s="76"/>
      <c r="C66" s="76"/>
      <c r="D66" s="76"/>
      <c r="E66" s="76"/>
      <c r="F66" s="77"/>
      <c r="G66" s="77"/>
      <c r="H66" s="79"/>
      <c r="I66" s="49"/>
      <c r="J66" s="49"/>
      <c r="K66" s="49"/>
      <c r="L66" s="49"/>
      <c r="M66" s="49"/>
      <c r="N66" s="49"/>
      <c r="O66" s="49"/>
      <c r="P66" s="49" t="s">
        <v>42</v>
      </c>
      <c r="Q66" s="74" t="s">
        <v>42</v>
      </c>
      <c r="R66" s="74" t="s">
        <v>42</v>
      </c>
      <c r="S66" s="74" t="s">
        <v>42</v>
      </c>
    </row>
    <row r="67" spans="1:19">
      <c r="A67" s="80" t="s">
        <v>97</v>
      </c>
      <c r="B67" s="80"/>
      <c r="C67" s="80"/>
      <c r="D67" s="79"/>
      <c r="E67" s="80"/>
      <c r="F67" s="80"/>
      <c r="G67" s="79"/>
      <c r="H67" s="79"/>
      <c r="I67" s="49"/>
      <c r="J67" s="49"/>
      <c r="K67" s="49"/>
      <c r="L67" s="49"/>
      <c r="M67" s="49"/>
      <c r="N67" s="49"/>
      <c r="O67" s="49"/>
      <c r="P67" s="49"/>
      <c r="Q67" s="49"/>
      <c r="R67" s="49"/>
      <c r="S67" s="49"/>
    </row>
    <row r="68" spans="1:19">
      <c r="A68" s="80"/>
      <c r="B68" s="80"/>
      <c r="C68" s="80"/>
      <c r="D68" s="79"/>
      <c r="E68" s="80"/>
      <c r="F68" s="80"/>
      <c r="G68" s="79"/>
      <c r="H68" s="79"/>
      <c r="I68" s="49"/>
      <c r="J68" s="49"/>
      <c r="K68" s="49"/>
      <c r="L68" s="49"/>
      <c r="M68" s="49"/>
      <c r="N68" s="49"/>
      <c r="O68" s="49"/>
      <c r="P68" s="49"/>
      <c r="Q68" s="49"/>
      <c r="R68" s="49"/>
      <c r="S68" s="49"/>
    </row>
    <row r="69" spans="1:19">
      <c r="A69" s="49"/>
      <c r="B69" s="49"/>
      <c r="C69" s="49"/>
      <c r="D69" s="74"/>
      <c r="E69" s="49"/>
      <c r="F69" s="49"/>
      <c r="G69" s="74"/>
      <c r="H69" s="74"/>
      <c r="I69" s="49"/>
      <c r="J69" s="49"/>
      <c r="K69" s="49"/>
      <c r="L69" s="49"/>
      <c r="M69" s="49"/>
      <c r="N69" s="49"/>
      <c r="O69" s="49"/>
      <c r="P69" s="49"/>
      <c r="Q69" s="49"/>
      <c r="R69" s="49"/>
      <c r="S69" s="49"/>
    </row>
    <row r="70" spans="1:19">
      <c r="A70" s="49"/>
      <c r="B70" s="74"/>
      <c r="C70" s="74"/>
      <c r="D70" s="74"/>
      <c r="E70" s="49"/>
      <c r="F70" s="74"/>
      <c r="G70" s="74"/>
      <c r="H70" s="74"/>
      <c r="I70" s="49"/>
      <c r="J70" s="49"/>
      <c r="K70" s="49"/>
      <c r="L70" s="49"/>
      <c r="M70" s="49"/>
      <c r="N70" s="49"/>
      <c r="O70" s="49"/>
      <c r="P70" s="49"/>
      <c r="Q70" s="49"/>
      <c r="R70" s="49"/>
      <c r="S70" s="49"/>
    </row>
    <row r="71" spans="1:19">
      <c r="A71" s="49"/>
      <c r="B71" s="74"/>
      <c r="C71" s="74"/>
      <c r="D71" s="74"/>
      <c r="E71" s="49"/>
      <c r="F71" s="74"/>
      <c r="G71" s="74"/>
      <c r="H71" s="74"/>
      <c r="I71" s="49"/>
      <c r="J71" s="49"/>
      <c r="K71" s="49"/>
      <c r="L71" s="49"/>
      <c r="M71" s="49"/>
      <c r="N71" s="49"/>
      <c r="O71" s="49"/>
      <c r="P71" s="49"/>
      <c r="Q71" s="49"/>
      <c r="R71" s="49"/>
      <c r="S71" s="49"/>
    </row>
    <row r="72" spans="1:19">
      <c r="A72" s="49"/>
      <c r="B72" s="74"/>
      <c r="C72" s="74"/>
      <c r="D72" s="74"/>
      <c r="E72" s="49"/>
      <c r="F72" s="74" t="s">
        <v>42</v>
      </c>
      <c r="G72" s="74" t="s">
        <v>42</v>
      </c>
      <c r="H72" s="74" t="s">
        <v>42</v>
      </c>
      <c r="I72" s="49"/>
      <c r="J72" s="49"/>
      <c r="K72" s="49"/>
      <c r="L72" s="49"/>
      <c r="M72" s="49"/>
      <c r="N72" s="49"/>
      <c r="O72" s="49"/>
      <c r="P72" s="49"/>
      <c r="Q72" s="49"/>
      <c r="R72" s="49"/>
      <c r="S72" s="49"/>
    </row>
    <row r="73" spans="1:19">
      <c r="A73" s="49"/>
      <c r="B73" s="74"/>
      <c r="C73" s="74"/>
      <c r="D73" s="74"/>
      <c r="E73" s="49"/>
      <c r="F73" s="49" t="s">
        <v>42</v>
      </c>
      <c r="G73" s="49" t="s">
        <v>42</v>
      </c>
      <c r="H73" s="49" t="s">
        <v>42</v>
      </c>
      <c r="I73" s="49"/>
      <c r="J73" s="49"/>
      <c r="K73" s="49"/>
      <c r="L73" s="49"/>
      <c r="M73" s="49"/>
      <c r="N73" s="49"/>
      <c r="O73" s="49"/>
      <c r="P73" s="49"/>
      <c r="Q73" s="49"/>
      <c r="R73" s="49"/>
      <c r="S73" s="49"/>
    </row>
    <row r="74" spans="1:19">
      <c r="A74" s="49"/>
      <c r="B74" s="74"/>
      <c r="C74" s="74"/>
      <c r="D74" s="74"/>
      <c r="E74" s="49"/>
      <c r="F74" s="49"/>
      <c r="G74" s="49"/>
      <c r="H74" s="49"/>
      <c r="I74" s="49"/>
      <c r="J74" s="49"/>
      <c r="K74" s="49"/>
      <c r="L74" s="49"/>
      <c r="M74" s="49"/>
      <c r="N74" s="49"/>
      <c r="O74" s="49"/>
      <c r="P74" s="49"/>
      <c r="Q74" s="49"/>
      <c r="R74" s="49"/>
      <c r="S74" s="49"/>
    </row>
    <row r="75" spans="1:19">
      <c r="A75" s="49"/>
      <c r="B75" s="74"/>
      <c r="C75" s="74"/>
      <c r="D75" s="74"/>
      <c r="E75" s="49"/>
      <c r="F75" s="49"/>
      <c r="G75" s="49"/>
      <c r="H75" s="49"/>
      <c r="I75" s="49"/>
      <c r="J75" s="49"/>
      <c r="K75" s="49"/>
      <c r="L75" s="49"/>
      <c r="M75" s="49"/>
      <c r="N75" s="49"/>
      <c r="O75" s="49"/>
      <c r="P75" s="49"/>
      <c r="Q75" s="49"/>
      <c r="R75" s="49"/>
      <c r="S75" s="49"/>
    </row>
    <row r="76" spans="1:19">
      <c r="A76" s="49"/>
      <c r="B76" s="74"/>
      <c r="C76" s="74"/>
      <c r="D76" s="74"/>
      <c r="E76" s="49"/>
      <c r="F76" s="49"/>
      <c r="G76" s="49"/>
      <c r="H76" s="49"/>
      <c r="I76" s="49"/>
      <c r="J76" s="49"/>
      <c r="K76" s="49"/>
      <c r="L76" s="49"/>
      <c r="M76" s="49"/>
      <c r="N76" s="49"/>
      <c r="O76" s="49"/>
      <c r="P76" s="49"/>
      <c r="Q76" s="49"/>
      <c r="R76" s="49"/>
      <c r="S76" s="49"/>
    </row>
    <row r="85" spans="1:7">
      <c r="A85" s="49"/>
      <c r="B85" s="49"/>
      <c r="C85" s="49"/>
      <c r="D85" s="49"/>
      <c r="E85" s="49"/>
      <c r="F85" s="74"/>
      <c r="G85" s="74"/>
    </row>
    <row r="86" spans="1:7">
      <c r="A86" s="49"/>
      <c r="B86" s="49"/>
      <c r="C86" s="49"/>
      <c r="D86" s="49"/>
      <c r="E86" s="49"/>
      <c r="F86" s="74"/>
      <c r="G86" s="74"/>
    </row>
    <row r="87" spans="1:7">
      <c r="A87" s="49"/>
      <c r="B87" s="49"/>
      <c r="C87" s="49"/>
      <c r="D87" s="49"/>
      <c r="E87" s="49"/>
      <c r="F87" s="74"/>
      <c r="G87" s="74"/>
    </row>
    <row r="88" spans="1:7">
      <c r="A88" s="49"/>
      <c r="B88" s="49"/>
      <c r="C88" s="49"/>
      <c r="D88" s="49"/>
      <c r="E88" s="49"/>
      <c r="F88" s="74"/>
      <c r="G88" s="74"/>
    </row>
    <row r="89" spans="1:7">
      <c r="A89" s="49"/>
      <c r="B89" s="49"/>
      <c r="C89" s="49"/>
      <c r="D89" s="49"/>
      <c r="E89" s="49"/>
      <c r="F89" s="74"/>
      <c r="G89" s="74"/>
    </row>
    <row r="90" spans="1:7">
      <c r="A90" s="49"/>
      <c r="B90" s="49"/>
      <c r="C90" s="49"/>
      <c r="D90" s="49"/>
      <c r="E90" s="49"/>
      <c r="F90" s="74"/>
      <c r="G90" s="74"/>
    </row>
    <row r="91" spans="1:7">
      <c r="A91" s="49"/>
      <c r="B91" s="49"/>
      <c r="C91" s="49"/>
      <c r="D91" s="49"/>
      <c r="E91" s="49"/>
      <c r="F91" s="74"/>
      <c r="G91" s="74"/>
    </row>
    <row r="92" spans="1:7">
      <c r="A92" s="49"/>
      <c r="B92" s="49"/>
      <c r="C92" s="49"/>
      <c r="D92" s="49"/>
      <c r="E92" s="49"/>
      <c r="F92" s="74"/>
      <c r="G92" s="74"/>
    </row>
    <row r="93" spans="1:7">
      <c r="A93" s="49"/>
      <c r="B93" s="49"/>
      <c r="C93" s="49"/>
      <c r="D93" s="49"/>
      <c r="E93" s="49"/>
      <c r="F93" s="74"/>
      <c r="G93" s="74"/>
    </row>
    <row r="94" spans="1:7">
      <c r="A94" s="49"/>
      <c r="B94" s="49"/>
      <c r="C94" s="49"/>
      <c r="D94" s="49"/>
      <c r="E94" s="49"/>
      <c r="F94" s="74"/>
      <c r="G94" s="74"/>
    </row>
    <row r="95" spans="1:7">
      <c r="A95" s="49"/>
      <c r="B95" s="49"/>
      <c r="C95" s="49"/>
      <c r="D95" s="49"/>
      <c r="E95" s="49"/>
      <c r="F95" s="74"/>
      <c r="G95" s="74"/>
    </row>
  </sheetData>
  <sheetProtection selectLockedCells="1"/>
  <printOptions horizontalCentered="1" verticalCentered="1"/>
  <pageMargins left="0.25" right="0.25" top="0.25" bottom="0.25" header="0" footer="0"/>
  <pageSetup scale="61" orientation="portrait" verticalDpi="300" r:id="rId1"/>
  <headerFooter>
    <oddFooter>&amp;L&amp;8Template material is licensed under the Creative Commons License.&amp;C&amp;8http://creativecommons.org/licenses/by-nc-sa/3.0/legalcode&amp;R&amp;8Templates created by UMD Center for Economic Development, 
Jennifer Pontinen, Jenny Herman and Richard Braun.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P135"/>
  <sheetViews>
    <sheetView tabSelected="1" zoomScale="90" zoomScaleNormal="90" workbookViewId="0">
      <selection activeCell="N2" sqref="N2"/>
    </sheetView>
  </sheetViews>
  <sheetFormatPr defaultColWidth="8.69921875" defaultRowHeight="15.6"/>
  <cols>
    <col min="1" max="1" width="18.69921875" style="30" customWidth="1"/>
    <col min="2" max="2" width="7.8984375" customWidth="1"/>
    <col min="3" max="14" width="12.59765625" customWidth="1"/>
    <col min="15" max="15" width="10.59765625" style="33" bestFit="1" customWidth="1"/>
  </cols>
  <sheetData>
    <row r="1" spans="1:16" ht="21" customHeight="1">
      <c r="A1" s="90" t="s">
        <v>98</v>
      </c>
      <c r="B1" s="91" t="s">
        <v>99</v>
      </c>
      <c r="C1" s="92" t="s">
        <v>100</v>
      </c>
      <c r="D1" s="92" t="s">
        <v>101</v>
      </c>
      <c r="E1" s="92" t="s">
        <v>102</v>
      </c>
      <c r="F1" s="92" t="s">
        <v>103</v>
      </c>
      <c r="G1" s="92" t="s">
        <v>104</v>
      </c>
      <c r="H1" s="92" t="s">
        <v>105</v>
      </c>
      <c r="I1" s="92" t="s">
        <v>106</v>
      </c>
      <c r="J1" s="92" t="s">
        <v>107</v>
      </c>
      <c r="K1" s="92" t="s">
        <v>108</v>
      </c>
      <c r="L1" s="92" t="s">
        <v>109</v>
      </c>
      <c r="M1" s="92" t="s">
        <v>110</v>
      </c>
      <c r="N1" s="92" t="s">
        <v>111</v>
      </c>
      <c r="O1" s="93" t="s">
        <v>112</v>
      </c>
      <c r="P1" s="94"/>
    </row>
    <row r="2" spans="1:16">
      <c r="A2" s="95" t="s">
        <v>113</v>
      </c>
      <c r="B2" s="96">
        <f>'Start Up Expenses'!$H$25</f>
        <v>500</v>
      </c>
      <c r="C2" s="97">
        <f>'Year 1'!B2</f>
        <v>500</v>
      </c>
      <c r="D2" s="98">
        <f>SUM(C57)</f>
        <v>1299.4307710656435</v>
      </c>
      <c r="E2" s="98">
        <f>SUM(D57)</f>
        <v>2097.861542131287</v>
      </c>
      <c r="F2" s="98">
        <f t="shared" ref="F2:N2" si="0">SUM(E57)</f>
        <v>2895.2923131969305</v>
      </c>
      <c r="G2" s="98">
        <f t="shared" si="0"/>
        <v>3691.7230842625745</v>
      </c>
      <c r="H2" s="98">
        <f t="shared" si="0"/>
        <v>4487.1538553282171</v>
      </c>
      <c r="I2" s="98">
        <f t="shared" si="0"/>
        <v>5281.5846263938602</v>
      </c>
      <c r="J2" s="98">
        <f t="shared" si="0"/>
        <v>6075.0153974595032</v>
      </c>
      <c r="K2" s="98">
        <f t="shared" si="0"/>
        <v>6867.4461685251463</v>
      </c>
      <c r="L2" s="98">
        <f t="shared" si="0"/>
        <v>7658.8769395907893</v>
      </c>
      <c r="M2" s="98">
        <f t="shared" si="0"/>
        <v>8449.3077106564324</v>
      </c>
      <c r="N2" s="98">
        <f t="shared" si="0"/>
        <v>9238.7384817220754</v>
      </c>
      <c r="O2" s="99"/>
      <c r="P2" s="94"/>
    </row>
    <row r="3" spans="1:16">
      <c r="A3" s="142" t="s">
        <v>114</v>
      </c>
      <c r="B3" s="100"/>
      <c r="C3" s="101"/>
      <c r="D3" s="101"/>
      <c r="E3" s="101"/>
      <c r="F3" s="101"/>
      <c r="G3" s="101"/>
      <c r="H3" s="101"/>
      <c r="I3" s="101"/>
      <c r="J3" s="101"/>
      <c r="K3" s="101"/>
      <c r="L3" s="101"/>
      <c r="M3" s="101"/>
      <c r="N3" s="101"/>
      <c r="O3" s="101"/>
      <c r="P3" s="94"/>
    </row>
    <row r="4" spans="1:16">
      <c r="A4" s="102" t="s">
        <v>175</v>
      </c>
      <c r="B4" s="103"/>
      <c r="C4" s="120">
        <v>2100</v>
      </c>
      <c r="D4" s="120">
        <v>2100</v>
      </c>
      <c r="E4" s="120">
        <v>2100</v>
      </c>
      <c r="F4" s="120">
        <v>2100</v>
      </c>
      <c r="G4" s="120">
        <v>2100</v>
      </c>
      <c r="H4" s="120">
        <v>2100</v>
      </c>
      <c r="I4" s="120">
        <v>2100</v>
      </c>
      <c r="J4" s="120">
        <v>2100</v>
      </c>
      <c r="K4" s="120">
        <v>2100</v>
      </c>
      <c r="L4" s="120">
        <v>2100</v>
      </c>
      <c r="M4" s="120">
        <v>2100</v>
      </c>
      <c r="N4" s="120">
        <v>2100</v>
      </c>
      <c r="O4" s="98">
        <f>SUM(C4:N4)</f>
        <v>25200</v>
      </c>
      <c r="P4" s="94"/>
    </row>
    <row r="5" spans="1:16">
      <c r="A5" s="102" t="s">
        <v>176</v>
      </c>
      <c r="B5" s="103"/>
      <c r="C5" s="120">
        <v>600</v>
      </c>
      <c r="D5" s="120">
        <v>600</v>
      </c>
      <c r="E5" s="120">
        <v>600</v>
      </c>
      <c r="F5" s="120">
        <v>600</v>
      </c>
      <c r="G5" s="120">
        <v>600</v>
      </c>
      <c r="H5" s="120">
        <v>600</v>
      </c>
      <c r="I5" s="120">
        <v>600</v>
      </c>
      <c r="J5" s="120">
        <v>600</v>
      </c>
      <c r="K5" s="120">
        <v>600</v>
      </c>
      <c r="L5" s="120">
        <v>600</v>
      </c>
      <c r="M5" s="120">
        <v>600</v>
      </c>
      <c r="N5" s="120">
        <v>600</v>
      </c>
      <c r="O5" s="98">
        <f>SUM(C5:N5)</f>
        <v>7200</v>
      </c>
      <c r="P5" s="94"/>
    </row>
    <row r="6" spans="1:16" ht="16.2" thickBot="1">
      <c r="A6" s="102" t="s">
        <v>117</v>
      </c>
      <c r="B6" s="103"/>
      <c r="C6" s="120"/>
      <c r="D6" s="120"/>
      <c r="E6" s="120"/>
      <c r="F6" s="120"/>
      <c r="G6" s="120"/>
      <c r="H6" s="120"/>
      <c r="I6" s="120"/>
      <c r="J6" s="120"/>
      <c r="K6" s="120"/>
      <c r="L6" s="120"/>
      <c r="M6" s="120"/>
      <c r="N6" s="120"/>
      <c r="O6" s="98">
        <f>SUM(C6:N6)</f>
        <v>0</v>
      </c>
      <c r="P6" s="94"/>
    </row>
    <row r="7" spans="1:16" ht="16.8" thickTop="1" thickBot="1">
      <c r="A7" s="104" t="s">
        <v>118</v>
      </c>
      <c r="B7" s="105"/>
      <c r="C7" s="119">
        <f>SUM(C2:C6)</f>
        <v>3200</v>
      </c>
      <c r="D7" s="119">
        <f t="shared" ref="D7:N7" si="1">SUM(D2:D6)</f>
        <v>3999.4307710656435</v>
      </c>
      <c r="E7" s="119">
        <f t="shared" si="1"/>
        <v>4797.861542131287</v>
      </c>
      <c r="F7" s="119">
        <f t="shared" si="1"/>
        <v>5595.292313196931</v>
      </c>
      <c r="G7" s="119">
        <f t="shared" si="1"/>
        <v>6391.723084262574</v>
      </c>
      <c r="H7" s="119">
        <f t="shared" si="1"/>
        <v>7187.1538553282171</v>
      </c>
      <c r="I7" s="119">
        <f t="shared" si="1"/>
        <v>7981.5846263938602</v>
      </c>
      <c r="J7" s="119">
        <f t="shared" si="1"/>
        <v>8775.0153974595032</v>
      </c>
      <c r="K7" s="119">
        <f t="shared" si="1"/>
        <v>9567.4461685251463</v>
      </c>
      <c r="L7" s="119">
        <f t="shared" si="1"/>
        <v>10358.876939590789</v>
      </c>
      <c r="M7" s="119">
        <f t="shared" si="1"/>
        <v>11149.307710656432</v>
      </c>
      <c r="N7" s="119">
        <f t="shared" si="1"/>
        <v>11938.738481722075</v>
      </c>
      <c r="O7" s="106">
        <f>SUM(O4:O6)</f>
        <v>32400</v>
      </c>
      <c r="P7" s="94"/>
    </row>
    <row r="8" spans="1:16" ht="16.2" thickTop="1">
      <c r="A8" s="142" t="s">
        <v>119</v>
      </c>
      <c r="B8" s="100"/>
      <c r="C8" s="107"/>
      <c r="D8" s="107"/>
      <c r="E8" s="107"/>
      <c r="F8" s="107"/>
      <c r="G8" s="107"/>
      <c r="H8" s="107"/>
      <c r="I8" s="107"/>
      <c r="J8" s="107"/>
      <c r="K8" s="107"/>
      <c r="L8" s="107"/>
      <c r="M8" s="107"/>
      <c r="N8" s="107"/>
      <c r="O8" s="108"/>
      <c r="P8" s="94"/>
    </row>
    <row r="9" spans="1:16">
      <c r="A9" s="102" t="s">
        <v>120</v>
      </c>
      <c r="B9" s="103"/>
      <c r="C9" s="120">
        <v>100</v>
      </c>
      <c r="D9" s="120">
        <v>100</v>
      </c>
      <c r="E9" s="120">
        <v>100</v>
      </c>
      <c r="F9" s="120">
        <v>100</v>
      </c>
      <c r="G9" s="120">
        <v>100</v>
      </c>
      <c r="H9" s="120">
        <v>100</v>
      </c>
      <c r="I9" s="120">
        <v>100</v>
      </c>
      <c r="J9" s="120">
        <v>100</v>
      </c>
      <c r="K9" s="120">
        <v>100</v>
      </c>
      <c r="L9" s="120">
        <v>100</v>
      </c>
      <c r="M9" s="120">
        <v>100</v>
      </c>
      <c r="N9" s="120">
        <v>100</v>
      </c>
      <c r="O9" s="98">
        <f t="shared" ref="O9:O55" si="2">SUM(C9:N9)</f>
        <v>1200</v>
      </c>
      <c r="P9" s="94"/>
    </row>
    <row r="10" spans="1:16">
      <c r="A10" s="102" t="s">
        <v>121</v>
      </c>
      <c r="B10" s="103"/>
      <c r="C10" s="120"/>
      <c r="D10" s="120"/>
      <c r="E10" s="120"/>
      <c r="F10" s="120"/>
      <c r="G10" s="120"/>
      <c r="H10" s="120"/>
      <c r="I10" s="120"/>
      <c r="J10" s="120"/>
      <c r="K10" s="120"/>
      <c r="L10" s="120"/>
      <c r="M10" s="120"/>
      <c r="N10" s="120"/>
      <c r="O10" s="98">
        <f>SUM(C10:N10)</f>
        <v>0</v>
      </c>
      <c r="P10" s="94"/>
    </row>
    <row r="11" spans="1:16">
      <c r="A11" s="102" t="s">
        <v>122</v>
      </c>
      <c r="B11" s="103"/>
      <c r="C11" s="120"/>
      <c r="D11" s="120"/>
      <c r="E11" s="120"/>
      <c r="F11" s="120"/>
      <c r="G11" s="120"/>
      <c r="H11" s="120"/>
      <c r="I11" s="120"/>
      <c r="J11" s="120"/>
      <c r="K11" s="120"/>
      <c r="L11" s="120"/>
      <c r="M11" s="120"/>
      <c r="N11" s="120"/>
      <c r="O11" s="98">
        <f t="shared" si="2"/>
        <v>0</v>
      </c>
      <c r="P11" s="94"/>
    </row>
    <row r="12" spans="1:16">
      <c r="A12" s="102" t="s">
        <v>123</v>
      </c>
      <c r="B12" s="103"/>
      <c r="C12" s="120"/>
      <c r="D12" s="120"/>
      <c r="E12" s="120"/>
      <c r="F12" s="120"/>
      <c r="G12" s="120"/>
      <c r="H12" s="120"/>
      <c r="I12" s="120"/>
      <c r="J12" s="120"/>
      <c r="K12" s="120"/>
      <c r="L12" s="120"/>
      <c r="M12" s="120"/>
      <c r="N12" s="120"/>
      <c r="O12" s="98">
        <f t="shared" si="2"/>
        <v>0</v>
      </c>
      <c r="P12" s="94"/>
    </row>
    <row r="13" spans="1:16">
      <c r="A13" s="102" t="s">
        <v>124</v>
      </c>
      <c r="B13" s="103"/>
      <c r="C13" s="120"/>
      <c r="D13" s="120"/>
      <c r="E13" s="120"/>
      <c r="F13" s="120"/>
      <c r="G13" s="120"/>
      <c r="H13" s="120"/>
      <c r="I13" s="120"/>
      <c r="J13" s="120"/>
      <c r="K13" s="120"/>
      <c r="L13" s="120"/>
      <c r="M13" s="120"/>
      <c r="N13" s="120"/>
      <c r="O13" s="98">
        <f t="shared" si="2"/>
        <v>0</v>
      </c>
      <c r="P13" s="94"/>
    </row>
    <row r="14" spans="1:16">
      <c r="A14" s="102" t="s">
        <v>125</v>
      </c>
      <c r="B14" s="103"/>
      <c r="C14" s="120">
        <v>75</v>
      </c>
      <c r="D14" s="120">
        <v>75</v>
      </c>
      <c r="E14" s="120">
        <v>75</v>
      </c>
      <c r="F14" s="120">
        <v>75</v>
      </c>
      <c r="G14" s="120">
        <v>75</v>
      </c>
      <c r="H14" s="120">
        <v>75</v>
      </c>
      <c r="I14" s="120">
        <v>75</v>
      </c>
      <c r="J14" s="120">
        <v>75</v>
      </c>
      <c r="K14" s="120">
        <v>75</v>
      </c>
      <c r="L14" s="120">
        <v>75</v>
      </c>
      <c r="M14" s="120">
        <v>75</v>
      </c>
      <c r="N14" s="120">
        <v>75</v>
      </c>
      <c r="O14" s="98">
        <f t="shared" si="2"/>
        <v>900</v>
      </c>
      <c r="P14" s="94"/>
    </row>
    <row r="15" spans="1:16">
      <c r="A15" s="102" t="s">
        <v>126</v>
      </c>
      <c r="B15" s="103"/>
      <c r="C15" s="120"/>
      <c r="D15" s="120"/>
      <c r="E15" s="120"/>
      <c r="F15" s="120"/>
      <c r="G15" s="120"/>
      <c r="H15" s="120"/>
      <c r="I15" s="120"/>
      <c r="J15" s="120"/>
      <c r="K15" s="120"/>
      <c r="L15" s="120"/>
      <c r="M15" s="120"/>
      <c r="N15" s="120"/>
      <c r="O15" s="98">
        <f t="shared" si="2"/>
        <v>0</v>
      </c>
      <c r="P15" s="94"/>
    </row>
    <row r="16" spans="1:16">
      <c r="A16" s="102" t="s">
        <v>127</v>
      </c>
      <c r="B16" s="103"/>
      <c r="C16" s="120"/>
      <c r="D16" s="120"/>
      <c r="E16" s="120"/>
      <c r="F16" s="120"/>
      <c r="G16" s="120"/>
      <c r="H16" s="120"/>
      <c r="I16" s="120"/>
      <c r="J16" s="120"/>
      <c r="K16" s="120"/>
      <c r="L16" s="120"/>
      <c r="M16" s="120"/>
      <c r="N16" s="120"/>
      <c r="O16" s="98">
        <f t="shared" si="2"/>
        <v>0</v>
      </c>
      <c r="P16" s="94"/>
    </row>
    <row r="17" spans="1:16">
      <c r="A17" s="102" t="s">
        <v>49</v>
      </c>
      <c r="B17" s="103"/>
      <c r="C17" s="120"/>
      <c r="D17" s="120"/>
      <c r="E17" s="120"/>
      <c r="F17" s="120"/>
      <c r="G17" s="120"/>
      <c r="H17" s="120"/>
      <c r="I17" s="120"/>
      <c r="J17" s="120"/>
      <c r="K17" s="120"/>
      <c r="L17" s="120"/>
      <c r="M17" s="120"/>
      <c r="N17" s="120"/>
      <c r="O17" s="98">
        <f t="shared" si="2"/>
        <v>0</v>
      </c>
      <c r="P17" s="94"/>
    </row>
    <row r="18" spans="1:16" ht="21.6" customHeight="1">
      <c r="A18" s="102" t="s">
        <v>128</v>
      </c>
      <c r="B18" s="103"/>
      <c r="C18" s="120"/>
      <c r="D18" s="120"/>
      <c r="E18" s="120"/>
      <c r="F18" s="120"/>
      <c r="G18" s="120"/>
      <c r="H18" s="120"/>
      <c r="I18" s="120"/>
      <c r="J18" s="120"/>
      <c r="K18" s="120"/>
      <c r="L18" s="120"/>
      <c r="M18" s="120"/>
      <c r="N18" s="120"/>
      <c r="O18" s="98">
        <f t="shared" si="2"/>
        <v>0</v>
      </c>
      <c r="P18" s="94"/>
    </row>
    <row r="19" spans="1:16">
      <c r="A19" s="109" t="s">
        <v>129</v>
      </c>
      <c r="B19" s="103"/>
      <c r="C19" s="134"/>
      <c r="D19" s="134"/>
      <c r="E19" s="134"/>
      <c r="F19" s="134"/>
      <c r="G19" s="134"/>
      <c r="H19" s="134"/>
      <c r="I19" s="134"/>
      <c r="J19" s="134"/>
      <c r="K19" s="134"/>
      <c r="L19" s="134"/>
      <c r="M19" s="134"/>
      <c r="N19" s="134"/>
      <c r="O19" s="98">
        <f t="shared" si="2"/>
        <v>0</v>
      </c>
      <c r="P19" s="133"/>
    </row>
    <row r="20" spans="1:16">
      <c r="A20" s="102" t="s">
        <v>130</v>
      </c>
      <c r="B20" s="103"/>
      <c r="C20" s="120"/>
      <c r="D20" s="120"/>
      <c r="E20" s="120"/>
      <c r="F20" s="120"/>
      <c r="G20" s="120"/>
      <c r="H20" s="120"/>
      <c r="I20" s="120"/>
      <c r="J20" s="120"/>
      <c r="K20" s="120"/>
      <c r="L20" s="120"/>
      <c r="M20" s="120"/>
      <c r="N20" s="120"/>
      <c r="O20" s="98">
        <f t="shared" si="2"/>
        <v>0</v>
      </c>
      <c r="P20" s="94"/>
    </row>
    <row r="21" spans="1:16">
      <c r="A21" s="102" t="s">
        <v>131</v>
      </c>
      <c r="B21" s="103"/>
      <c r="C21" s="120"/>
      <c r="D21" s="120"/>
      <c r="E21" s="120"/>
      <c r="F21" s="120"/>
      <c r="G21" s="120"/>
      <c r="H21" s="120"/>
      <c r="I21" s="120"/>
      <c r="J21" s="120"/>
      <c r="K21" s="120"/>
      <c r="L21" s="120"/>
      <c r="M21" s="120"/>
      <c r="N21" s="120"/>
      <c r="O21" s="98">
        <f t="shared" si="2"/>
        <v>0</v>
      </c>
      <c r="P21" s="94"/>
    </row>
    <row r="22" spans="1:16">
      <c r="A22" s="102" t="s">
        <v>132</v>
      </c>
      <c r="B22" s="103"/>
      <c r="C22" s="120"/>
      <c r="D22" s="120"/>
      <c r="E22" s="120"/>
      <c r="F22" s="120"/>
      <c r="G22" s="120"/>
      <c r="H22" s="120"/>
      <c r="I22" s="120"/>
      <c r="J22" s="120"/>
      <c r="K22" s="120"/>
      <c r="L22" s="120"/>
      <c r="M22" s="120"/>
      <c r="N22" s="120"/>
      <c r="O22" s="98">
        <f t="shared" si="2"/>
        <v>0</v>
      </c>
      <c r="P22" s="94"/>
    </row>
    <row r="23" spans="1:16">
      <c r="A23" s="102" t="s">
        <v>133</v>
      </c>
      <c r="B23" s="103"/>
      <c r="C23" s="120"/>
      <c r="D23" s="120"/>
      <c r="E23" s="120"/>
      <c r="F23" s="120"/>
      <c r="G23" s="120"/>
      <c r="H23" s="120"/>
      <c r="I23" s="120"/>
      <c r="J23" s="120"/>
      <c r="K23" s="120"/>
      <c r="L23" s="120"/>
      <c r="M23" s="120"/>
      <c r="N23" s="120"/>
      <c r="O23" s="98">
        <f t="shared" si="2"/>
        <v>0</v>
      </c>
      <c r="P23" s="94"/>
    </row>
    <row r="24" spans="1:16">
      <c r="A24" s="102" t="s">
        <v>134</v>
      </c>
      <c r="B24" s="103"/>
      <c r="C24" s="120"/>
      <c r="D24" s="120"/>
      <c r="E24" s="120"/>
      <c r="F24" s="120"/>
      <c r="G24" s="120"/>
      <c r="H24" s="120"/>
      <c r="I24" s="120"/>
      <c r="J24" s="120"/>
      <c r="K24" s="120"/>
      <c r="L24" s="120"/>
      <c r="M24" s="120"/>
      <c r="N24" s="120"/>
      <c r="O24" s="98">
        <f t="shared" si="2"/>
        <v>0</v>
      </c>
      <c r="P24" s="94"/>
    </row>
    <row r="25" spans="1:16">
      <c r="A25" s="102" t="s">
        <v>135</v>
      </c>
      <c r="B25" s="103"/>
      <c r="C25" s="120"/>
      <c r="D25" s="120"/>
      <c r="E25" s="120"/>
      <c r="F25" s="120"/>
      <c r="G25" s="120"/>
      <c r="H25" s="120"/>
      <c r="I25" s="120"/>
      <c r="J25" s="120"/>
      <c r="K25" s="120"/>
      <c r="L25" s="120"/>
      <c r="M25" s="120"/>
      <c r="N25" s="120"/>
      <c r="O25" s="98">
        <f t="shared" si="2"/>
        <v>0</v>
      </c>
      <c r="P25" s="94"/>
    </row>
    <row r="26" spans="1:16">
      <c r="A26" s="102" t="s">
        <v>136</v>
      </c>
      <c r="B26" s="103"/>
      <c r="C26" s="120">
        <v>180</v>
      </c>
      <c r="D26" s="120">
        <v>180</v>
      </c>
      <c r="E26" s="120">
        <v>180</v>
      </c>
      <c r="F26" s="120">
        <v>180</v>
      </c>
      <c r="G26" s="120">
        <v>180</v>
      </c>
      <c r="H26" s="120">
        <v>180</v>
      </c>
      <c r="I26" s="120">
        <v>180</v>
      </c>
      <c r="J26" s="120">
        <v>180</v>
      </c>
      <c r="K26" s="120">
        <v>180</v>
      </c>
      <c r="L26" s="120">
        <v>180</v>
      </c>
      <c r="M26" s="120">
        <v>180</v>
      </c>
      <c r="N26" s="120">
        <v>180</v>
      </c>
      <c r="O26" s="98">
        <f t="shared" si="2"/>
        <v>2160</v>
      </c>
      <c r="P26" s="94"/>
    </row>
    <row r="27" spans="1:16">
      <c r="A27" s="102" t="s">
        <v>137</v>
      </c>
      <c r="B27" s="103"/>
      <c r="C27" s="120">
        <v>125</v>
      </c>
      <c r="D27" s="120">
        <v>125</v>
      </c>
      <c r="E27" s="120">
        <v>125</v>
      </c>
      <c r="F27" s="120">
        <v>125</v>
      </c>
      <c r="G27" s="120">
        <v>125</v>
      </c>
      <c r="H27" s="120">
        <v>125</v>
      </c>
      <c r="I27" s="120">
        <v>125</v>
      </c>
      <c r="J27" s="120">
        <v>125</v>
      </c>
      <c r="K27" s="120">
        <v>125</v>
      </c>
      <c r="L27" s="120">
        <v>125</v>
      </c>
      <c r="M27" s="120">
        <v>125</v>
      </c>
      <c r="N27" s="120">
        <v>125</v>
      </c>
      <c r="O27" s="98">
        <f t="shared" si="2"/>
        <v>1500</v>
      </c>
      <c r="P27" s="94"/>
    </row>
    <row r="28" spans="1:16">
      <c r="A28" s="102" t="s">
        <v>138</v>
      </c>
      <c r="B28" s="103"/>
      <c r="C28" s="120"/>
      <c r="D28" s="120"/>
      <c r="E28" s="120"/>
      <c r="F28" s="120"/>
      <c r="G28" s="120"/>
      <c r="H28" s="120"/>
      <c r="I28" s="120"/>
      <c r="J28" s="120"/>
      <c r="K28" s="120"/>
      <c r="L28" s="120"/>
      <c r="M28" s="120"/>
      <c r="N28" s="120"/>
      <c r="O28" s="98">
        <f t="shared" si="2"/>
        <v>0</v>
      </c>
      <c r="P28" s="94"/>
    </row>
    <row r="29" spans="1:16">
      <c r="A29" s="102" t="s">
        <v>139</v>
      </c>
      <c r="B29" s="103"/>
      <c r="C29" s="120"/>
      <c r="D29" s="120"/>
      <c r="E29" s="120"/>
      <c r="F29" s="120"/>
      <c r="G29" s="120"/>
      <c r="H29" s="120"/>
      <c r="I29" s="120"/>
      <c r="J29" s="120"/>
      <c r="K29" s="120"/>
      <c r="L29" s="120"/>
      <c r="M29" s="120"/>
      <c r="N29" s="120"/>
      <c r="O29" s="98">
        <f>SUM(C29:N29)</f>
        <v>0</v>
      </c>
      <c r="P29" s="94"/>
    </row>
    <row r="30" spans="1:16">
      <c r="A30" s="102" t="s">
        <v>140</v>
      </c>
      <c r="B30" s="103"/>
      <c r="C30" s="164">
        <f>Loans!$B$7+Loans!$D$7+Loans!$F$7</f>
        <v>300.56922893435649</v>
      </c>
      <c r="D30" s="164">
        <f>Loans!$B$7+Loans!$D$7+Loans!$F$7</f>
        <v>300.56922893435649</v>
      </c>
      <c r="E30" s="164">
        <f>Loans!$B$7+Loans!$D$7+Loans!$F$7</f>
        <v>300.56922893435649</v>
      </c>
      <c r="F30" s="164">
        <f>Loans!$B$7+Loans!$D$7+Loans!$F$7</f>
        <v>300.56922893435649</v>
      </c>
      <c r="G30" s="164">
        <f>Loans!$B$7+Loans!$D$7+Loans!$F$7</f>
        <v>300.56922893435649</v>
      </c>
      <c r="H30" s="164">
        <f>Loans!$B$7+Loans!$D$7+Loans!$F$7</f>
        <v>300.56922893435649</v>
      </c>
      <c r="I30" s="164">
        <f>Loans!$B$7+Loans!$D$7+Loans!$F$7</f>
        <v>300.56922893435649</v>
      </c>
      <c r="J30" s="164">
        <f>Loans!$B$7+Loans!$D$7+Loans!$F$7</f>
        <v>300.56922893435649</v>
      </c>
      <c r="K30" s="164">
        <f>Loans!$B$7+Loans!$D$7+Loans!$F$7</f>
        <v>300.56922893435649</v>
      </c>
      <c r="L30" s="164">
        <f>Loans!$B$7+Loans!$D$7+Loans!$F$7</f>
        <v>300.56922893435649</v>
      </c>
      <c r="M30" s="164">
        <f>Loans!$B$7+Loans!$D$7+Loans!$F$7</f>
        <v>300.56922893435649</v>
      </c>
      <c r="N30" s="164">
        <f>Loans!$B$7+Loans!$D$7+Loans!$F$7</f>
        <v>300.56922893435649</v>
      </c>
      <c r="O30" s="98">
        <f>SUM(C30:N30)</f>
        <v>3606.8307472122779</v>
      </c>
      <c r="P30" s="94"/>
    </row>
    <row r="31" spans="1:16">
      <c r="A31" s="102" t="s">
        <v>54</v>
      </c>
      <c r="B31" s="103"/>
      <c r="C31" s="120"/>
      <c r="D31" s="120"/>
      <c r="E31" s="120"/>
      <c r="F31" s="120"/>
      <c r="G31" s="120"/>
      <c r="H31" s="120"/>
      <c r="I31" s="120"/>
      <c r="J31" s="120"/>
      <c r="K31" s="120"/>
      <c r="L31" s="120"/>
      <c r="M31" s="120"/>
      <c r="N31" s="120"/>
      <c r="O31" s="98">
        <f t="shared" si="2"/>
        <v>0</v>
      </c>
      <c r="P31" s="94"/>
    </row>
    <row r="32" spans="1:16">
      <c r="A32" s="102" t="s">
        <v>141</v>
      </c>
      <c r="B32" s="103"/>
      <c r="C32" s="121"/>
      <c r="D32" s="121"/>
      <c r="E32" s="121"/>
      <c r="F32" s="121"/>
      <c r="G32" s="121"/>
      <c r="H32" s="121"/>
      <c r="I32" s="121"/>
      <c r="J32" s="121"/>
      <c r="K32" s="121"/>
      <c r="L32" s="121"/>
      <c r="M32" s="121"/>
      <c r="N32" s="121"/>
      <c r="O32" s="98">
        <f t="shared" si="2"/>
        <v>0</v>
      </c>
      <c r="P32" s="94"/>
    </row>
    <row r="33" spans="1:16">
      <c r="A33" s="102" t="s">
        <v>142</v>
      </c>
      <c r="B33" s="103"/>
      <c r="C33" s="121"/>
      <c r="D33" s="121"/>
      <c r="E33" s="121"/>
      <c r="F33" s="121"/>
      <c r="G33" s="121"/>
      <c r="H33" s="121"/>
      <c r="I33" s="121"/>
      <c r="J33" s="121"/>
      <c r="K33" s="121"/>
      <c r="L33" s="121"/>
      <c r="M33" s="121"/>
      <c r="N33" s="121"/>
      <c r="O33" s="98">
        <f t="shared" si="2"/>
        <v>0</v>
      </c>
      <c r="P33" s="94"/>
    </row>
    <row r="34" spans="1:16">
      <c r="A34" s="102" t="s">
        <v>143</v>
      </c>
      <c r="B34" s="103"/>
      <c r="C34" s="121"/>
      <c r="D34" s="121"/>
      <c r="E34" s="121"/>
      <c r="F34" s="121"/>
      <c r="G34" s="121"/>
      <c r="H34" s="121"/>
      <c r="I34" s="121"/>
      <c r="J34" s="121"/>
      <c r="K34" s="121"/>
      <c r="L34" s="121"/>
      <c r="M34" s="121"/>
      <c r="N34" s="121"/>
      <c r="O34" s="98">
        <f t="shared" si="2"/>
        <v>0</v>
      </c>
      <c r="P34" s="94"/>
    </row>
    <row r="35" spans="1:16" ht="16.5" customHeight="1">
      <c r="A35" s="95" t="s">
        <v>144</v>
      </c>
      <c r="B35" s="103"/>
      <c r="C35" s="110">
        <f>0.12*(C34+C33)</f>
        <v>0</v>
      </c>
      <c r="D35" s="110">
        <f t="shared" ref="D35:N35" si="3">0.12*(D34+D33)</f>
        <v>0</v>
      </c>
      <c r="E35" s="110">
        <f t="shared" si="3"/>
        <v>0</v>
      </c>
      <c r="F35" s="110">
        <f t="shared" si="3"/>
        <v>0</v>
      </c>
      <c r="G35" s="110">
        <f t="shared" si="3"/>
        <v>0</v>
      </c>
      <c r="H35" s="110">
        <f t="shared" si="3"/>
        <v>0</v>
      </c>
      <c r="I35" s="110">
        <f t="shared" si="3"/>
        <v>0</v>
      </c>
      <c r="J35" s="110">
        <f t="shared" si="3"/>
        <v>0</v>
      </c>
      <c r="K35" s="110">
        <f t="shared" si="3"/>
        <v>0</v>
      </c>
      <c r="L35" s="110">
        <f t="shared" si="3"/>
        <v>0</v>
      </c>
      <c r="M35" s="110">
        <f t="shared" si="3"/>
        <v>0</v>
      </c>
      <c r="N35" s="110">
        <f t="shared" si="3"/>
        <v>0</v>
      </c>
      <c r="O35" s="98">
        <f t="shared" si="2"/>
        <v>0</v>
      </c>
      <c r="P35" s="94"/>
    </row>
    <row r="36" spans="1:16">
      <c r="A36" s="102" t="s">
        <v>145</v>
      </c>
      <c r="B36" s="103"/>
      <c r="C36" s="120"/>
      <c r="D36" s="120"/>
      <c r="E36" s="120"/>
      <c r="F36" s="120"/>
      <c r="G36" s="120"/>
      <c r="H36" s="120"/>
      <c r="I36" s="120"/>
      <c r="J36" s="120"/>
      <c r="K36" s="120"/>
      <c r="L36" s="120"/>
      <c r="M36" s="120"/>
      <c r="N36" s="120"/>
      <c r="O36" s="98">
        <f t="shared" si="2"/>
        <v>0</v>
      </c>
      <c r="P36" s="94"/>
    </row>
    <row r="37" spans="1:16">
      <c r="A37" s="102" t="s">
        <v>146</v>
      </c>
      <c r="B37" s="103"/>
      <c r="C37" s="120"/>
      <c r="D37" s="120"/>
      <c r="E37" s="120"/>
      <c r="F37" s="120"/>
      <c r="G37" s="120"/>
      <c r="H37" s="120"/>
      <c r="I37" s="120"/>
      <c r="J37" s="120"/>
      <c r="K37" s="120"/>
      <c r="L37" s="120"/>
      <c r="M37" s="120"/>
      <c r="N37" s="120"/>
      <c r="O37" s="98">
        <f t="shared" si="2"/>
        <v>0</v>
      </c>
      <c r="P37" s="94"/>
    </row>
    <row r="38" spans="1:16">
      <c r="A38" s="102" t="s">
        <v>147</v>
      </c>
      <c r="B38" s="103"/>
      <c r="C38" s="120"/>
      <c r="D38" s="120"/>
      <c r="E38" s="120"/>
      <c r="F38" s="120"/>
      <c r="G38" s="120"/>
      <c r="H38" s="120"/>
      <c r="I38" s="120"/>
      <c r="J38" s="120"/>
      <c r="K38" s="120"/>
      <c r="L38" s="120"/>
      <c r="M38" s="120"/>
      <c r="N38" s="120"/>
      <c r="O38" s="98">
        <f t="shared" si="2"/>
        <v>0</v>
      </c>
      <c r="P38" s="94"/>
    </row>
    <row r="39" spans="1:16">
      <c r="A39" s="102" t="s">
        <v>148</v>
      </c>
      <c r="B39" s="103"/>
      <c r="C39" s="121"/>
      <c r="D39" s="121"/>
      <c r="E39" s="121"/>
      <c r="F39" s="121"/>
      <c r="G39" s="121"/>
      <c r="H39" s="121"/>
      <c r="I39" s="121"/>
      <c r="J39" s="121"/>
      <c r="K39" s="121"/>
      <c r="L39" s="121"/>
      <c r="M39" s="121"/>
      <c r="N39" s="121"/>
      <c r="O39" s="98">
        <f t="shared" si="2"/>
        <v>0</v>
      </c>
      <c r="P39" s="94"/>
    </row>
    <row r="40" spans="1:16">
      <c r="A40" s="102" t="s">
        <v>149</v>
      </c>
      <c r="B40" s="103"/>
      <c r="C40" s="121"/>
      <c r="D40" s="121"/>
      <c r="E40" s="121"/>
      <c r="F40" s="121"/>
      <c r="G40" s="121"/>
      <c r="H40" s="121"/>
      <c r="I40" s="121"/>
      <c r="J40" s="121"/>
      <c r="K40" s="121"/>
      <c r="L40" s="121"/>
      <c r="M40" s="121"/>
      <c r="N40" s="121"/>
      <c r="O40" s="98">
        <f t="shared" si="2"/>
        <v>0</v>
      </c>
      <c r="P40" s="94"/>
    </row>
    <row r="41" spans="1:16">
      <c r="A41" s="102" t="s">
        <v>150</v>
      </c>
      <c r="B41" s="103"/>
      <c r="C41" s="121"/>
      <c r="D41" s="121"/>
      <c r="E41" s="121"/>
      <c r="F41" s="121"/>
      <c r="G41" s="121"/>
      <c r="H41" s="121"/>
      <c r="I41" s="121"/>
      <c r="J41" s="121"/>
      <c r="K41" s="121"/>
      <c r="L41" s="121"/>
      <c r="M41" s="121"/>
      <c r="N41" s="121"/>
      <c r="O41" s="98">
        <f t="shared" si="2"/>
        <v>0</v>
      </c>
      <c r="P41" s="94"/>
    </row>
    <row r="42" spans="1:16">
      <c r="A42" s="102" t="s">
        <v>151</v>
      </c>
      <c r="B42" s="103"/>
      <c r="C42" s="120"/>
      <c r="D42" s="120"/>
      <c r="E42" s="120"/>
      <c r="F42" s="120"/>
      <c r="G42" s="120"/>
      <c r="H42" s="120"/>
      <c r="I42" s="120"/>
      <c r="J42" s="120"/>
      <c r="K42" s="120"/>
      <c r="L42" s="120"/>
      <c r="M42" s="120"/>
      <c r="N42" s="120"/>
      <c r="O42" s="98">
        <f t="shared" si="2"/>
        <v>0</v>
      </c>
      <c r="P42" s="94"/>
    </row>
    <row r="43" spans="1:16">
      <c r="A43" s="102" t="s">
        <v>40</v>
      </c>
      <c r="B43" s="103"/>
      <c r="C43" s="120"/>
      <c r="D43" s="120"/>
      <c r="E43" s="120"/>
      <c r="F43" s="120"/>
      <c r="G43" s="120"/>
      <c r="H43" s="120"/>
      <c r="I43" s="120"/>
      <c r="J43" s="120"/>
      <c r="K43" s="120"/>
      <c r="L43" s="120"/>
      <c r="M43" s="120"/>
      <c r="N43" s="120"/>
      <c r="O43" s="98">
        <f t="shared" si="2"/>
        <v>0</v>
      </c>
      <c r="P43" s="94"/>
    </row>
    <row r="44" spans="1:16">
      <c r="A44" s="102" t="s">
        <v>152</v>
      </c>
      <c r="B44" s="103"/>
      <c r="C44" s="120"/>
      <c r="D44" s="120"/>
      <c r="E44" s="120"/>
      <c r="F44" s="120"/>
      <c r="G44" s="120"/>
      <c r="H44" s="120"/>
      <c r="I44" s="120"/>
      <c r="J44" s="120"/>
      <c r="K44" s="120"/>
      <c r="L44" s="120"/>
      <c r="M44" s="120"/>
      <c r="N44" s="120"/>
      <c r="O44" s="98">
        <f t="shared" si="2"/>
        <v>0</v>
      </c>
      <c r="P44" s="94"/>
    </row>
    <row r="45" spans="1:16">
      <c r="A45" s="102" t="s">
        <v>153</v>
      </c>
      <c r="B45" s="103"/>
      <c r="C45" s="120"/>
      <c r="D45" s="120"/>
      <c r="E45" s="120"/>
      <c r="F45" s="120"/>
      <c r="G45" s="120"/>
      <c r="H45" s="120"/>
      <c r="I45" s="120"/>
      <c r="J45" s="120"/>
      <c r="K45" s="120"/>
      <c r="L45" s="120"/>
      <c r="M45" s="120"/>
      <c r="N45" s="120"/>
      <c r="O45" s="98">
        <f t="shared" si="2"/>
        <v>0</v>
      </c>
      <c r="P45" s="94"/>
    </row>
    <row r="46" spans="1:16">
      <c r="A46" s="102" t="s">
        <v>154</v>
      </c>
      <c r="B46" s="103"/>
      <c r="C46" s="120"/>
      <c r="D46" s="120"/>
      <c r="E46" s="120"/>
      <c r="F46" s="120"/>
      <c r="G46" s="120"/>
      <c r="H46" s="120"/>
      <c r="I46" s="120"/>
      <c r="J46" s="120"/>
      <c r="K46" s="120"/>
      <c r="L46" s="120"/>
      <c r="M46" s="120"/>
      <c r="N46" s="120"/>
      <c r="O46" s="98">
        <f t="shared" si="2"/>
        <v>0</v>
      </c>
      <c r="P46" s="94"/>
    </row>
    <row r="47" spans="1:16">
      <c r="A47" s="102" t="s">
        <v>155</v>
      </c>
      <c r="B47" s="103"/>
      <c r="C47" s="120"/>
      <c r="D47" s="120"/>
      <c r="E47" s="120"/>
      <c r="F47" s="120"/>
      <c r="G47" s="120"/>
      <c r="H47" s="120"/>
      <c r="I47" s="120"/>
      <c r="J47" s="120"/>
      <c r="K47" s="120"/>
      <c r="L47" s="120"/>
      <c r="M47" s="120"/>
      <c r="N47" s="120"/>
      <c r="O47" s="98">
        <f t="shared" si="2"/>
        <v>0</v>
      </c>
      <c r="P47" s="94"/>
    </row>
    <row r="48" spans="1:16">
      <c r="A48" s="111" t="s">
        <v>156</v>
      </c>
      <c r="B48" s="112"/>
      <c r="C48" s="120"/>
      <c r="D48" s="120"/>
      <c r="E48" s="120"/>
      <c r="F48" s="120"/>
      <c r="G48" s="120"/>
      <c r="H48" s="120"/>
      <c r="I48" s="120"/>
      <c r="J48" s="120"/>
      <c r="K48" s="120"/>
      <c r="L48" s="120"/>
      <c r="M48" s="120"/>
      <c r="N48" s="120"/>
      <c r="O48" s="98">
        <f t="shared" si="2"/>
        <v>0</v>
      </c>
      <c r="P48" s="94"/>
    </row>
    <row r="49" spans="1:16">
      <c r="A49" s="111" t="s">
        <v>157</v>
      </c>
      <c r="B49" s="112"/>
      <c r="C49" s="120"/>
      <c r="D49" s="120"/>
      <c r="E49" s="120"/>
      <c r="F49" s="120"/>
      <c r="G49" s="120"/>
      <c r="H49" s="120"/>
      <c r="I49" s="120"/>
      <c r="J49" s="120"/>
      <c r="K49" s="120"/>
      <c r="L49" s="120"/>
      <c r="M49" s="120"/>
      <c r="N49" s="120"/>
      <c r="O49" s="98">
        <f t="shared" si="2"/>
        <v>0</v>
      </c>
      <c r="P49" s="94"/>
    </row>
    <row r="50" spans="1:16">
      <c r="A50" s="102" t="s">
        <v>174</v>
      </c>
      <c r="B50" s="103"/>
      <c r="C50" s="120">
        <v>120</v>
      </c>
      <c r="D50" s="120">
        <v>121</v>
      </c>
      <c r="E50" s="120">
        <v>122</v>
      </c>
      <c r="F50" s="120">
        <v>123</v>
      </c>
      <c r="G50" s="120">
        <v>124</v>
      </c>
      <c r="H50" s="120">
        <v>125</v>
      </c>
      <c r="I50" s="120">
        <v>126</v>
      </c>
      <c r="J50" s="120">
        <v>127</v>
      </c>
      <c r="K50" s="120">
        <v>128</v>
      </c>
      <c r="L50" s="120">
        <v>129</v>
      </c>
      <c r="M50" s="120">
        <v>130</v>
      </c>
      <c r="N50" s="120">
        <v>131</v>
      </c>
      <c r="O50" s="98">
        <f t="shared" si="2"/>
        <v>1506</v>
      </c>
      <c r="P50" s="94"/>
    </row>
    <row r="51" spans="1:16">
      <c r="A51" s="102" t="s">
        <v>158</v>
      </c>
      <c r="B51" s="103"/>
      <c r="C51" s="120"/>
      <c r="D51" s="120"/>
      <c r="E51" s="120"/>
      <c r="F51" s="120"/>
      <c r="G51" s="120"/>
      <c r="H51" s="120"/>
      <c r="I51" s="120"/>
      <c r="J51" s="120"/>
      <c r="K51" s="120"/>
      <c r="L51" s="120"/>
      <c r="M51" s="120"/>
      <c r="N51" s="120"/>
      <c r="O51" s="98">
        <f t="shared" si="2"/>
        <v>0</v>
      </c>
      <c r="P51" s="94"/>
    </row>
    <row r="52" spans="1:16" ht="16.2" thickBot="1">
      <c r="A52" s="102" t="s">
        <v>158</v>
      </c>
      <c r="B52" s="103"/>
      <c r="C52" s="120"/>
      <c r="D52" s="120"/>
      <c r="E52" s="120"/>
      <c r="F52" s="120"/>
      <c r="G52" s="120"/>
      <c r="H52" s="120"/>
      <c r="I52" s="120"/>
      <c r="J52" s="120"/>
      <c r="K52" s="120"/>
      <c r="L52" s="120"/>
      <c r="M52" s="120"/>
      <c r="N52" s="120"/>
      <c r="O52" s="98">
        <f t="shared" si="2"/>
        <v>0</v>
      </c>
      <c r="P52" s="94"/>
    </row>
    <row r="53" spans="1:16" ht="16.2" thickBot="1">
      <c r="A53" s="144" t="s">
        <v>159</v>
      </c>
      <c r="B53" s="113"/>
      <c r="C53" s="98">
        <f t="shared" ref="C53:N53" si="4">SUM(C9:C52)</f>
        <v>900.56922893435649</v>
      </c>
      <c r="D53" s="98">
        <f t="shared" si="4"/>
        <v>901.56922893435649</v>
      </c>
      <c r="E53" s="98">
        <f t="shared" si="4"/>
        <v>902.56922893435649</v>
      </c>
      <c r="F53" s="98">
        <f t="shared" si="4"/>
        <v>903.56922893435649</v>
      </c>
      <c r="G53" s="98">
        <f t="shared" si="4"/>
        <v>904.56922893435649</v>
      </c>
      <c r="H53" s="98">
        <f t="shared" si="4"/>
        <v>905.56922893435649</v>
      </c>
      <c r="I53" s="98">
        <f t="shared" si="4"/>
        <v>906.56922893435649</v>
      </c>
      <c r="J53" s="98">
        <f t="shared" si="4"/>
        <v>907.56922893435649</v>
      </c>
      <c r="K53" s="98">
        <f t="shared" si="4"/>
        <v>908.56922893435649</v>
      </c>
      <c r="L53" s="98">
        <f t="shared" si="4"/>
        <v>909.56922893435649</v>
      </c>
      <c r="M53" s="98">
        <f t="shared" si="4"/>
        <v>910.56922893435649</v>
      </c>
      <c r="N53" s="98">
        <f t="shared" si="4"/>
        <v>911.56922893435649</v>
      </c>
      <c r="O53" s="114">
        <f>SUM(C53:N53)</f>
        <v>10872.830747212281</v>
      </c>
      <c r="P53" s="94"/>
    </row>
    <row r="54" spans="1:16">
      <c r="A54" s="102" t="s">
        <v>160</v>
      </c>
      <c r="B54" s="103"/>
      <c r="C54" s="123">
        <f>800+200</f>
        <v>1000</v>
      </c>
      <c r="D54" s="123">
        <f t="shared" ref="D54:N54" si="5">800+200</f>
        <v>1000</v>
      </c>
      <c r="E54" s="123">
        <f t="shared" si="5"/>
        <v>1000</v>
      </c>
      <c r="F54" s="123">
        <f t="shared" si="5"/>
        <v>1000</v>
      </c>
      <c r="G54" s="123">
        <f t="shared" si="5"/>
        <v>1000</v>
      </c>
      <c r="H54" s="123">
        <f t="shared" si="5"/>
        <v>1000</v>
      </c>
      <c r="I54" s="123">
        <f t="shared" si="5"/>
        <v>1000</v>
      </c>
      <c r="J54" s="123">
        <f t="shared" si="5"/>
        <v>1000</v>
      </c>
      <c r="K54" s="123">
        <f t="shared" si="5"/>
        <v>1000</v>
      </c>
      <c r="L54" s="123">
        <f t="shared" si="5"/>
        <v>1000</v>
      </c>
      <c r="M54" s="123">
        <f t="shared" si="5"/>
        <v>1000</v>
      </c>
      <c r="N54" s="123">
        <f t="shared" si="5"/>
        <v>1000</v>
      </c>
      <c r="O54" s="98">
        <f t="shared" si="2"/>
        <v>12000</v>
      </c>
      <c r="P54" s="94"/>
    </row>
    <row r="55" spans="1:16" ht="16.2" thickBot="1">
      <c r="A55" s="102" t="s">
        <v>161</v>
      </c>
      <c r="B55" s="103"/>
      <c r="C55" s="124"/>
      <c r="D55" s="125"/>
      <c r="E55" s="125"/>
      <c r="F55" s="125"/>
      <c r="G55" s="125"/>
      <c r="H55" s="125"/>
      <c r="I55" s="125"/>
      <c r="J55" s="125"/>
      <c r="K55" s="125"/>
      <c r="L55" s="125"/>
      <c r="M55" s="125"/>
      <c r="N55" s="125"/>
      <c r="O55" s="98">
        <f t="shared" si="2"/>
        <v>0</v>
      </c>
      <c r="P55" s="94"/>
    </row>
    <row r="56" spans="1:16" ht="16.2" thickBot="1">
      <c r="A56" s="143" t="s">
        <v>162</v>
      </c>
      <c r="B56" s="115"/>
      <c r="C56" s="122">
        <f t="shared" ref="C56:N56" si="6">SUM(C53:C55)</f>
        <v>1900.5692289343565</v>
      </c>
      <c r="D56" s="122">
        <f t="shared" si="6"/>
        <v>1901.5692289343565</v>
      </c>
      <c r="E56" s="122">
        <f t="shared" si="6"/>
        <v>1902.5692289343565</v>
      </c>
      <c r="F56" s="122">
        <f t="shared" si="6"/>
        <v>1903.5692289343565</v>
      </c>
      <c r="G56" s="122">
        <f t="shared" si="6"/>
        <v>1904.5692289343565</v>
      </c>
      <c r="H56" s="122">
        <f t="shared" si="6"/>
        <v>1905.5692289343565</v>
      </c>
      <c r="I56" s="122">
        <f t="shared" si="6"/>
        <v>1906.5692289343565</v>
      </c>
      <c r="J56" s="122">
        <f t="shared" si="6"/>
        <v>1907.5692289343565</v>
      </c>
      <c r="K56" s="122">
        <f t="shared" si="6"/>
        <v>1908.5692289343565</v>
      </c>
      <c r="L56" s="122">
        <f t="shared" si="6"/>
        <v>1909.5692289343565</v>
      </c>
      <c r="M56" s="122">
        <f t="shared" si="6"/>
        <v>1910.5692289343565</v>
      </c>
      <c r="N56" s="122">
        <f t="shared" si="6"/>
        <v>1911.5692289343565</v>
      </c>
      <c r="O56" s="114">
        <f>SUM(C56:N56)</f>
        <v>22872.83074721228</v>
      </c>
      <c r="P56" s="94"/>
    </row>
    <row r="57" spans="1:16" ht="16.8" thickTop="1" thickBot="1">
      <c r="A57" s="116" t="s">
        <v>163</v>
      </c>
      <c r="B57" s="117">
        <f>B2</f>
        <v>500</v>
      </c>
      <c r="C57" s="118">
        <f t="shared" ref="C57:O57" si="7">SUM(C7-C56)</f>
        <v>1299.4307710656435</v>
      </c>
      <c r="D57" s="118">
        <f t="shared" si="7"/>
        <v>2097.861542131287</v>
      </c>
      <c r="E57" s="118">
        <f t="shared" si="7"/>
        <v>2895.2923131969305</v>
      </c>
      <c r="F57" s="118">
        <f t="shared" si="7"/>
        <v>3691.7230842625745</v>
      </c>
      <c r="G57" s="118">
        <f t="shared" si="7"/>
        <v>4487.1538553282171</v>
      </c>
      <c r="H57" s="118">
        <f t="shared" si="7"/>
        <v>5281.5846263938602</v>
      </c>
      <c r="I57" s="118">
        <f t="shared" si="7"/>
        <v>6075.0153974595032</v>
      </c>
      <c r="J57" s="118">
        <f t="shared" si="7"/>
        <v>6867.4461685251463</v>
      </c>
      <c r="K57" s="118">
        <f t="shared" si="7"/>
        <v>7658.8769395907893</v>
      </c>
      <c r="L57" s="118">
        <f t="shared" si="7"/>
        <v>8449.3077106564324</v>
      </c>
      <c r="M57" s="118">
        <f t="shared" si="7"/>
        <v>9238.7384817220754</v>
      </c>
      <c r="N57" s="118">
        <f t="shared" si="7"/>
        <v>10027.169252787719</v>
      </c>
      <c r="O57" s="126">
        <f t="shared" si="7"/>
        <v>9527.1692527877203</v>
      </c>
      <c r="P57" s="94"/>
    </row>
    <row r="58" spans="1:16" s="23" customFormat="1" ht="23.25" customHeight="1" thickTop="1">
      <c r="A58" s="86"/>
      <c r="B58" s="36"/>
      <c r="C58" s="37"/>
      <c r="D58" s="37"/>
      <c r="E58" s="37"/>
      <c r="F58" s="37"/>
      <c r="G58" s="37"/>
      <c r="H58" s="37"/>
      <c r="I58" s="37"/>
      <c r="J58" s="37"/>
      <c r="K58" s="37"/>
      <c r="L58" s="37"/>
      <c r="M58" s="37"/>
      <c r="N58" s="37"/>
    </row>
    <row r="59" spans="1:16">
      <c r="A59" s="25"/>
      <c r="B59" s="13"/>
      <c r="C59" s="2"/>
      <c r="D59" s="2"/>
      <c r="E59" s="2"/>
      <c r="F59" s="2"/>
      <c r="G59" s="2"/>
      <c r="H59" s="2"/>
      <c r="I59" s="2"/>
      <c r="J59" s="2"/>
      <c r="K59" s="2"/>
      <c r="L59" s="2"/>
      <c r="M59" s="2"/>
      <c r="N59" s="2"/>
      <c r="O59" s="31"/>
    </row>
    <row r="60" spans="1:16">
      <c r="A60" s="25"/>
      <c r="B60" s="3"/>
      <c r="C60" s="6"/>
      <c r="D60" s="7"/>
      <c r="E60" s="7"/>
      <c r="F60" s="7"/>
      <c r="G60" s="7"/>
      <c r="H60" s="7"/>
      <c r="I60" s="7"/>
      <c r="J60" s="7"/>
      <c r="K60" s="7"/>
      <c r="L60" s="7"/>
      <c r="M60" s="7"/>
      <c r="N60" s="7"/>
      <c r="O60" s="34"/>
    </row>
    <row r="61" spans="1:16">
      <c r="A61" s="26"/>
      <c r="B61" s="4"/>
      <c r="C61" s="14"/>
      <c r="D61" s="14"/>
      <c r="E61" s="14"/>
      <c r="F61" s="14"/>
      <c r="G61" s="14"/>
      <c r="H61" s="14"/>
      <c r="I61" s="14"/>
      <c r="J61" s="14"/>
      <c r="K61" s="14"/>
      <c r="L61" s="14"/>
      <c r="M61" s="14"/>
      <c r="N61" s="14"/>
      <c r="O61" s="35"/>
    </row>
    <row r="62" spans="1:16">
      <c r="A62" s="27"/>
      <c r="B62" s="1"/>
      <c r="C62" s="8"/>
      <c r="D62" s="8"/>
      <c r="E62" s="8"/>
      <c r="F62" s="8"/>
      <c r="G62" s="8"/>
      <c r="H62" s="8"/>
      <c r="I62" s="8"/>
      <c r="J62" s="8"/>
      <c r="K62" s="8"/>
      <c r="L62" s="8"/>
      <c r="M62" s="8"/>
      <c r="N62" s="9"/>
      <c r="O62" s="32"/>
    </row>
    <row r="63" spans="1:16">
      <c r="A63" s="27"/>
      <c r="B63" s="1"/>
      <c r="C63" s="8"/>
      <c r="D63" s="8"/>
      <c r="E63" s="8"/>
      <c r="F63" s="8"/>
      <c r="G63" s="8"/>
      <c r="H63" s="8"/>
      <c r="I63" s="8"/>
      <c r="J63" s="8"/>
      <c r="K63" s="8"/>
      <c r="L63" s="8"/>
      <c r="M63" s="8"/>
      <c r="N63" s="9"/>
      <c r="O63" s="32"/>
    </row>
    <row r="64" spans="1:16">
      <c r="A64" s="27"/>
      <c r="B64" s="1"/>
      <c r="C64" s="8"/>
      <c r="D64" s="8"/>
      <c r="E64" s="8"/>
      <c r="F64" s="8"/>
      <c r="G64" s="8"/>
      <c r="H64" s="8"/>
      <c r="I64" s="8"/>
      <c r="J64" s="8"/>
      <c r="K64" s="8"/>
      <c r="L64" s="8"/>
      <c r="M64" s="8"/>
      <c r="N64" s="9"/>
      <c r="O64" s="32"/>
    </row>
    <row r="65" spans="1:15">
      <c r="A65" s="145" t="s">
        <v>19</v>
      </c>
      <c r="B65" s="1"/>
      <c r="C65" s="8"/>
      <c r="D65" s="8"/>
      <c r="E65" s="8"/>
      <c r="F65" s="8"/>
      <c r="G65" s="8"/>
      <c r="H65" s="8"/>
      <c r="I65" s="8"/>
      <c r="J65" s="8"/>
      <c r="K65" s="8"/>
      <c r="L65" s="8"/>
      <c r="M65" s="8"/>
      <c r="N65" s="9"/>
      <c r="O65" s="32"/>
    </row>
    <row r="66" spans="1:15">
      <c r="A66" s="146" t="str">
        <f ca="1">CONCATENATE("The Small Business Development Center (SBDC) has prepared this financial statement as of ", TEXT(A71,"mm/dd/yyyy")," based on information and assumptions provided by management.")</f>
        <v>The Small Business Development Center (SBDC) has prepared this financial statement as of 08/28/2025 based on information and assumptions provided by management.</v>
      </c>
      <c r="B66" s="3"/>
      <c r="C66" s="9"/>
      <c r="D66" s="9"/>
      <c r="E66" s="9"/>
      <c r="F66" s="9"/>
      <c r="G66" s="9"/>
      <c r="H66" s="9"/>
      <c r="I66" s="9"/>
      <c r="J66" s="9"/>
      <c r="K66" s="9"/>
      <c r="L66" s="9"/>
      <c r="M66" s="9"/>
      <c r="N66" s="9"/>
      <c r="O66" s="32"/>
    </row>
    <row r="67" spans="1:15">
      <c r="A67" s="147" t="s">
        <v>20</v>
      </c>
      <c r="B67" s="4"/>
      <c r="C67" s="9"/>
      <c r="D67" s="9"/>
      <c r="E67" s="9"/>
      <c r="F67" s="9"/>
      <c r="G67" s="9"/>
      <c r="H67" s="9"/>
      <c r="I67" s="9"/>
      <c r="J67" s="9"/>
      <c r="K67" s="9"/>
      <c r="L67" s="9"/>
      <c r="M67" s="9"/>
      <c r="N67" s="9"/>
      <c r="O67" s="32"/>
    </row>
    <row r="68" spans="1:15">
      <c r="A68" s="147" t="s">
        <v>21</v>
      </c>
      <c r="B68" s="1"/>
      <c r="C68" s="8"/>
      <c r="D68" s="8"/>
      <c r="E68" s="8"/>
      <c r="F68" s="8"/>
      <c r="G68" s="8"/>
      <c r="H68" s="8"/>
      <c r="I68" s="8"/>
      <c r="J68" s="8"/>
      <c r="K68" s="8"/>
      <c r="L68" s="8"/>
      <c r="M68" s="8"/>
      <c r="N68" s="8"/>
      <c r="O68" s="32"/>
    </row>
    <row r="69" spans="1:15">
      <c r="A69" s="27"/>
      <c r="B69" s="1"/>
      <c r="C69" s="8"/>
      <c r="D69" s="8"/>
      <c r="E69" s="8"/>
      <c r="F69" s="8"/>
      <c r="G69" s="8"/>
      <c r="H69" s="8"/>
      <c r="I69" s="8"/>
      <c r="J69" s="8"/>
      <c r="K69" s="8"/>
      <c r="L69" s="8"/>
      <c r="M69" s="8"/>
      <c r="N69" s="8"/>
      <c r="O69" s="32"/>
    </row>
    <row r="70" spans="1:15">
      <c r="A70" s="27"/>
      <c r="B70" s="1"/>
      <c r="C70" s="8"/>
      <c r="D70" s="8"/>
      <c r="E70" s="8"/>
      <c r="F70" s="8"/>
      <c r="G70" s="8"/>
      <c r="H70" s="8"/>
      <c r="I70" s="8"/>
      <c r="J70" s="8"/>
      <c r="K70" s="8"/>
      <c r="L70" s="8"/>
      <c r="M70" s="8"/>
      <c r="N70" s="8"/>
      <c r="O70" s="32"/>
    </row>
    <row r="71" spans="1:15">
      <c r="A71" s="150">
        <f ca="1">TODAY()</f>
        <v>45897</v>
      </c>
      <c r="B71" s="1"/>
      <c r="C71" s="8"/>
      <c r="D71" s="8"/>
      <c r="E71" s="8"/>
      <c r="F71" s="8"/>
      <c r="G71" s="8"/>
      <c r="H71" s="8"/>
      <c r="I71" s="8"/>
      <c r="J71" s="8"/>
      <c r="K71" s="8"/>
      <c r="L71" s="8"/>
      <c r="M71" s="8"/>
      <c r="N71" s="8"/>
      <c r="O71" s="32"/>
    </row>
    <row r="72" spans="1:15">
      <c r="A72" s="27"/>
      <c r="B72" s="1"/>
      <c r="C72" s="8"/>
      <c r="D72" s="8"/>
      <c r="E72" s="8"/>
      <c r="F72" s="8"/>
      <c r="G72" s="8"/>
      <c r="H72" s="8"/>
      <c r="I72" s="8"/>
      <c r="J72" s="8"/>
      <c r="K72" s="8"/>
      <c r="L72" s="8"/>
      <c r="M72" s="8"/>
      <c r="N72" s="8"/>
      <c r="O72" s="32"/>
    </row>
    <row r="73" spans="1:15">
      <c r="A73" s="27"/>
      <c r="B73" s="1"/>
      <c r="C73" s="8"/>
      <c r="D73" s="8"/>
      <c r="E73" s="8"/>
      <c r="F73" s="8"/>
      <c r="G73" s="8"/>
      <c r="H73" s="8"/>
      <c r="I73" s="8"/>
      <c r="J73" s="8"/>
      <c r="K73" s="8"/>
      <c r="L73" s="8"/>
      <c r="M73" s="8"/>
      <c r="N73" s="8"/>
      <c r="O73" s="32"/>
    </row>
    <row r="74" spans="1:15">
      <c r="A74" s="27"/>
      <c r="B74" s="1"/>
      <c r="C74" s="8"/>
      <c r="D74" s="8"/>
      <c r="E74" s="8"/>
      <c r="F74" s="8"/>
      <c r="G74" s="8"/>
      <c r="H74" s="8"/>
      <c r="I74" s="8"/>
      <c r="J74" s="8"/>
      <c r="K74" s="8"/>
      <c r="L74" s="8"/>
      <c r="M74" s="8"/>
      <c r="N74" s="8"/>
      <c r="O74" s="32"/>
    </row>
    <row r="75" spans="1:15">
      <c r="A75" s="27"/>
      <c r="B75" s="1"/>
      <c r="C75" s="8"/>
      <c r="D75" s="8"/>
      <c r="E75" s="8"/>
      <c r="F75" s="8"/>
      <c r="G75" s="8"/>
      <c r="H75" s="8"/>
      <c r="I75" s="8"/>
      <c r="J75" s="8"/>
      <c r="K75" s="8"/>
      <c r="L75" s="8"/>
      <c r="M75" s="8"/>
      <c r="N75" s="8"/>
      <c r="O75" s="32"/>
    </row>
    <row r="76" spans="1:15">
      <c r="A76" s="27"/>
      <c r="B76" s="1"/>
      <c r="C76" s="8"/>
      <c r="D76" s="8"/>
      <c r="E76" s="8"/>
      <c r="F76" s="8"/>
      <c r="G76" s="8"/>
      <c r="H76" s="8"/>
      <c r="I76" s="8"/>
      <c r="J76" s="8"/>
      <c r="K76" s="8"/>
      <c r="L76" s="8"/>
      <c r="M76" s="8"/>
      <c r="N76" s="8"/>
      <c r="O76" s="32"/>
    </row>
    <row r="77" spans="1:15">
      <c r="A77" s="27"/>
      <c r="B77" s="1"/>
      <c r="C77" s="8"/>
      <c r="D77" s="8"/>
      <c r="E77" s="8"/>
      <c r="F77" s="8"/>
      <c r="G77" s="8"/>
      <c r="H77" s="8"/>
      <c r="I77" s="8"/>
      <c r="J77" s="8"/>
      <c r="K77" s="8"/>
      <c r="L77" s="8"/>
      <c r="M77" s="8"/>
      <c r="N77" s="8"/>
      <c r="O77" s="32"/>
    </row>
    <row r="78" spans="1:15">
      <c r="A78" s="27"/>
      <c r="B78" s="1"/>
      <c r="C78" s="8"/>
      <c r="D78" s="8"/>
      <c r="E78" s="8"/>
      <c r="F78" s="8"/>
      <c r="G78" s="8"/>
      <c r="H78" s="8"/>
      <c r="I78" s="8"/>
      <c r="J78" s="8"/>
      <c r="K78" s="8"/>
      <c r="L78" s="8"/>
      <c r="M78" s="8"/>
      <c r="N78" s="8"/>
      <c r="O78" s="32"/>
    </row>
    <row r="79" spans="1:15">
      <c r="A79" s="27"/>
      <c r="B79" s="1"/>
      <c r="C79" s="8"/>
      <c r="D79" s="8"/>
      <c r="E79" s="8"/>
      <c r="F79" s="8"/>
      <c r="G79" s="8"/>
      <c r="H79" s="8"/>
      <c r="I79" s="8"/>
      <c r="J79" s="8"/>
      <c r="K79" s="8"/>
      <c r="L79" s="8"/>
      <c r="M79" s="8"/>
      <c r="N79" s="8"/>
      <c r="O79" s="32"/>
    </row>
    <row r="80" spans="1:15">
      <c r="A80" s="27"/>
      <c r="B80" s="1"/>
      <c r="C80" s="8"/>
      <c r="D80" s="8"/>
      <c r="E80" s="8"/>
      <c r="F80" s="8"/>
      <c r="G80" s="8"/>
      <c r="H80" s="8"/>
      <c r="I80" s="8"/>
      <c r="J80" s="8"/>
      <c r="K80" s="8"/>
      <c r="L80" s="8"/>
      <c r="M80" s="8"/>
      <c r="N80" s="8"/>
      <c r="O80" s="32"/>
    </row>
    <row r="81" spans="1:15">
      <c r="A81" s="27"/>
      <c r="B81" s="1"/>
      <c r="C81" s="8"/>
      <c r="D81" s="10"/>
      <c r="E81" s="10"/>
      <c r="F81" s="10"/>
      <c r="G81" s="10"/>
      <c r="H81" s="10"/>
      <c r="I81" s="10"/>
      <c r="J81" s="10"/>
      <c r="K81" s="10"/>
      <c r="L81" s="10"/>
      <c r="M81" s="10"/>
      <c r="N81" s="10"/>
      <c r="O81" s="32"/>
    </row>
    <row r="82" spans="1:15">
      <c r="A82" s="27"/>
      <c r="B82" s="1"/>
      <c r="C82" s="8"/>
      <c r="D82" s="8"/>
      <c r="E82" s="8"/>
      <c r="F82" s="8"/>
      <c r="G82" s="8"/>
      <c r="H82" s="8"/>
      <c r="I82" s="8"/>
      <c r="J82" s="8"/>
      <c r="K82" s="8"/>
      <c r="L82" s="8"/>
      <c r="M82" s="8"/>
      <c r="N82" s="8"/>
      <c r="O82" s="32"/>
    </row>
    <row r="83" spans="1:15">
      <c r="A83" s="27"/>
      <c r="B83" s="1"/>
      <c r="C83" s="8"/>
      <c r="D83" s="8"/>
      <c r="E83" s="8"/>
      <c r="F83" s="8"/>
      <c r="G83" s="8"/>
      <c r="H83" s="8"/>
      <c r="I83" s="8"/>
      <c r="J83" s="8"/>
      <c r="K83" s="8"/>
      <c r="L83" s="8"/>
      <c r="M83" s="8"/>
      <c r="N83" s="8"/>
      <c r="O83" s="32"/>
    </row>
    <row r="84" spans="1:15">
      <c r="A84" s="28"/>
      <c r="B84" s="5"/>
      <c r="C84" s="8"/>
      <c r="D84" s="8"/>
      <c r="E84" s="8"/>
      <c r="F84" s="8"/>
      <c r="G84" s="8"/>
      <c r="H84" s="8"/>
      <c r="I84" s="8"/>
      <c r="J84" s="8"/>
      <c r="K84" s="8"/>
      <c r="L84" s="8"/>
      <c r="M84" s="8"/>
      <c r="N84" s="8"/>
      <c r="O84" s="32"/>
    </row>
    <row r="85" spans="1:15">
      <c r="A85" s="27"/>
      <c r="B85" s="1"/>
      <c r="C85" s="8"/>
      <c r="D85" s="8"/>
      <c r="E85" s="8"/>
      <c r="F85" s="8"/>
      <c r="G85" s="8"/>
      <c r="H85" s="8"/>
      <c r="I85" s="8"/>
      <c r="J85" s="8"/>
      <c r="K85" s="8"/>
      <c r="L85" s="8"/>
      <c r="M85" s="8"/>
      <c r="N85" s="8"/>
      <c r="O85" s="32"/>
    </row>
    <row r="86" spans="1:15">
      <c r="A86" s="27"/>
      <c r="B86" s="1"/>
      <c r="C86" s="8"/>
      <c r="D86" s="8"/>
      <c r="E86" s="8"/>
      <c r="F86" s="8"/>
      <c r="G86" s="8"/>
      <c r="H86" s="8"/>
      <c r="I86" s="8"/>
      <c r="J86" s="8"/>
      <c r="K86" s="8"/>
      <c r="L86" s="8"/>
      <c r="M86" s="8"/>
      <c r="N86" s="8"/>
      <c r="O86" s="32"/>
    </row>
    <row r="87" spans="1:15">
      <c r="A87" s="27"/>
      <c r="B87" s="1"/>
      <c r="C87" s="8"/>
      <c r="D87" s="8"/>
      <c r="E87" s="8"/>
      <c r="F87" s="8"/>
      <c r="G87" s="8"/>
      <c r="H87" s="8"/>
      <c r="I87" s="8"/>
      <c r="J87" s="8"/>
      <c r="K87" s="8"/>
      <c r="L87" s="8"/>
      <c r="M87" s="8"/>
      <c r="N87" s="8"/>
      <c r="O87" s="32"/>
    </row>
    <row r="88" spans="1:15">
      <c r="A88" s="27"/>
      <c r="B88" s="1"/>
      <c r="C88" s="8"/>
      <c r="D88" s="8"/>
      <c r="E88" s="8"/>
      <c r="F88" s="8"/>
      <c r="G88" s="8"/>
      <c r="H88" s="8"/>
      <c r="I88" s="8"/>
      <c r="J88" s="8"/>
      <c r="K88" s="8"/>
      <c r="L88" s="8"/>
      <c r="M88" s="8"/>
      <c r="N88" s="8"/>
      <c r="O88" s="32"/>
    </row>
    <row r="89" spans="1:15">
      <c r="A89" s="27"/>
      <c r="B89" s="1"/>
      <c r="C89" s="8"/>
      <c r="D89" s="8"/>
      <c r="E89" s="8"/>
      <c r="F89" s="8"/>
      <c r="G89" s="8"/>
      <c r="H89" s="8"/>
      <c r="I89" s="8"/>
      <c r="J89" s="8"/>
      <c r="K89" s="8"/>
      <c r="L89" s="8"/>
      <c r="M89" s="8"/>
      <c r="N89" s="8"/>
      <c r="O89" s="32"/>
    </row>
    <row r="90" spans="1:15">
      <c r="A90" s="27"/>
      <c r="B90" s="1"/>
      <c r="C90" s="8"/>
      <c r="D90" s="8"/>
      <c r="E90" s="8"/>
      <c r="F90" s="8"/>
      <c r="G90" s="8"/>
      <c r="H90" s="8"/>
      <c r="I90" s="8"/>
      <c r="J90" s="8"/>
      <c r="K90" s="8"/>
      <c r="L90" s="8"/>
      <c r="M90" s="8"/>
      <c r="N90" s="8"/>
      <c r="O90" s="32"/>
    </row>
    <row r="91" spans="1:15">
      <c r="A91" s="27"/>
      <c r="B91" s="1"/>
      <c r="C91" s="9"/>
      <c r="D91" s="9"/>
      <c r="E91" s="9"/>
      <c r="F91" s="9"/>
      <c r="G91" s="9"/>
      <c r="H91" s="9"/>
      <c r="I91" s="9"/>
      <c r="J91" s="9"/>
      <c r="K91" s="9"/>
      <c r="L91" s="9"/>
      <c r="M91" s="9"/>
      <c r="N91" s="9"/>
      <c r="O91" s="32"/>
    </row>
    <row r="92" spans="1:15">
      <c r="A92" s="27"/>
      <c r="B92" s="1"/>
      <c r="C92" s="8"/>
      <c r="D92" s="8"/>
      <c r="E92" s="8"/>
      <c r="F92" s="8"/>
      <c r="G92" s="8"/>
      <c r="H92" s="8"/>
      <c r="I92" s="8"/>
      <c r="J92" s="8"/>
      <c r="K92" s="8"/>
      <c r="L92" s="8"/>
      <c r="M92" s="8"/>
      <c r="N92" s="8"/>
      <c r="O92" s="32"/>
    </row>
    <row r="93" spans="1:15">
      <c r="A93" s="27"/>
      <c r="B93" s="1"/>
      <c r="C93" s="11"/>
      <c r="D93" s="12"/>
      <c r="E93" s="12"/>
      <c r="F93" s="12"/>
      <c r="G93" s="12"/>
      <c r="H93" s="12"/>
      <c r="I93" s="12"/>
      <c r="J93" s="12"/>
      <c r="K93" s="12"/>
      <c r="L93" s="12"/>
      <c r="M93" s="12"/>
      <c r="N93" s="12"/>
      <c r="O93" s="32"/>
    </row>
    <row r="94" spans="1:15">
      <c r="A94" s="27"/>
      <c r="B94" s="1"/>
      <c r="C94" s="8"/>
      <c r="D94" s="8"/>
      <c r="E94" s="8"/>
      <c r="F94" s="8"/>
      <c r="G94" s="8"/>
      <c r="H94" s="8"/>
      <c r="I94" s="8"/>
      <c r="J94" s="8"/>
      <c r="K94" s="8"/>
      <c r="L94" s="8"/>
      <c r="M94" s="8"/>
      <c r="N94" s="8"/>
      <c r="O94" s="32"/>
    </row>
    <row r="95" spans="1:15">
      <c r="A95" s="29"/>
      <c r="B95" s="15"/>
      <c r="C95" s="9"/>
      <c r="D95" s="9"/>
      <c r="E95" s="9"/>
      <c r="F95" s="9"/>
      <c r="G95" s="9"/>
      <c r="H95" s="9"/>
      <c r="I95" s="9"/>
      <c r="J95" s="9"/>
      <c r="K95" s="9"/>
      <c r="L95" s="9"/>
      <c r="M95" s="9"/>
      <c r="N95" s="9"/>
      <c r="O95" s="32"/>
    </row>
    <row r="96" spans="1:15">
      <c r="A96" s="25"/>
      <c r="B96" s="3"/>
      <c r="C96" s="9"/>
      <c r="D96" s="9"/>
      <c r="E96" s="9"/>
      <c r="F96" s="9"/>
      <c r="G96" s="9"/>
      <c r="H96" s="9"/>
      <c r="I96" s="9"/>
      <c r="J96" s="9"/>
      <c r="K96" s="9"/>
      <c r="L96" s="9"/>
      <c r="M96" s="9"/>
      <c r="N96" s="9"/>
      <c r="O96" s="32"/>
    </row>
    <row r="97" spans="1:15" ht="13.5" customHeight="1"/>
    <row r="98" spans="1:15">
      <c r="A98" s="25"/>
      <c r="B98" s="13"/>
      <c r="C98" s="2"/>
      <c r="D98" s="2"/>
      <c r="E98" s="2"/>
      <c r="F98" s="2"/>
      <c r="G98" s="2"/>
      <c r="H98" s="2"/>
      <c r="I98" s="2"/>
      <c r="J98" s="2"/>
      <c r="K98" s="2"/>
      <c r="L98" s="2"/>
      <c r="M98" s="2"/>
      <c r="N98" s="2"/>
      <c r="O98" s="31"/>
    </row>
    <row r="99" spans="1:15">
      <c r="A99" s="25"/>
      <c r="B99" s="3"/>
      <c r="C99" s="6"/>
      <c r="D99" s="7"/>
      <c r="E99" s="7"/>
      <c r="F99" s="7"/>
      <c r="G99" s="7"/>
      <c r="H99" s="7"/>
      <c r="I99" s="7"/>
      <c r="J99" s="7"/>
      <c r="K99" s="7"/>
      <c r="L99" s="7"/>
      <c r="M99" s="7"/>
      <c r="N99" s="7"/>
      <c r="O99" s="34"/>
    </row>
    <row r="100" spans="1:15">
      <c r="A100" s="26"/>
      <c r="B100" s="4"/>
      <c r="C100" s="14"/>
      <c r="D100" s="14"/>
      <c r="E100" s="14"/>
      <c r="F100" s="14"/>
      <c r="G100" s="14"/>
      <c r="H100" s="14"/>
      <c r="I100" s="14"/>
      <c r="J100" s="14"/>
      <c r="K100" s="14"/>
      <c r="L100" s="14"/>
      <c r="M100" s="14"/>
      <c r="N100" s="14"/>
      <c r="O100" s="35"/>
    </row>
    <row r="101" spans="1:15">
      <c r="A101" s="27"/>
      <c r="B101" s="1"/>
      <c r="C101" s="8"/>
      <c r="D101" s="8"/>
      <c r="E101" s="8"/>
      <c r="F101" s="8"/>
      <c r="G101" s="8"/>
      <c r="H101" s="8"/>
      <c r="I101" s="8"/>
      <c r="J101" s="8"/>
      <c r="K101" s="8"/>
      <c r="L101" s="8"/>
      <c r="M101" s="8"/>
      <c r="N101" s="9"/>
      <c r="O101" s="32"/>
    </row>
    <row r="102" spans="1:15">
      <c r="A102" s="27"/>
      <c r="B102" s="1"/>
      <c r="C102" s="8"/>
      <c r="D102" s="8"/>
      <c r="E102" s="8"/>
      <c r="F102" s="8"/>
      <c r="G102" s="8"/>
      <c r="H102" s="8"/>
      <c r="I102" s="8"/>
      <c r="J102" s="8"/>
      <c r="K102" s="8"/>
      <c r="L102" s="8"/>
      <c r="M102" s="8"/>
      <c r="N102" s="9"/>
      <c r="O102" s="32"/>
    </row>
    <row r="103" spans="1:15">
      <c r="A103" s="27"/>
      <c r="B103" s="1"/>
      <c r="C103" s="8"/>
      <c r="D103" s="8"/>
      <c r="E103" s="8"/>
      <c r="F103" s="8"/>
      <c r="G103" s="8"/>
      <c r="H103" s="8"/>
      <c r="I103" s="8"/>
      <c r="J103" s="8"/>
      <c r="K103" s="8"/>
      <c r="L103" s="8"/>
      <c r="M103" s="8"/>
      <c r="N103" s="9"/>
      <c r="O103" s="32"/>
    </row>
    <row r="104" spans="1:15">
      <c r="A104" s="27"/>
      <c r="B104" s="1"/>
      <c r="C104" s="8"/>
      <c r="D104" s="8"/>
      <c r="E104" s="8"/>
      <c r="F104" s="8"/>
      <c r="G104" s="8"/>
      <c r="H104" s="8"/>
      <c r="I104" s="8"/>
      <c r="J104" s="8"/>
      <c r="K104" s="8"/>
      <c r="L104" s="8"/>
      <c r="M104" s="8"/>
      <c r="N104" s="9"/>
      <c r="O104" s="32"/>
    </row>
    <row r="105" spans="1:15">
      <c r="A105" s="25"/>
      <c r="B105" s="3"/>
      <c r="C105" s="9"/>
      <c r="D105" s="9"/>
      <c r="E105" s="9"/>
      <c r="F105" s="9"/>
      <c r="G105" s="9"/>
      <c r="H105" s="9"/>
      <c r="I105" s="9"/>
      <c r="J105" s="9"/>
      <c r="K105" s="9"/>
      <c r="L105" s="9"/>
      <c r="M105" s="9"/>
      <c r="N105" s="9"/>
      <c r="O105" s="32"/>
    </row>
    <row r="106" spans="1:15">
      <c r="A106" s="26"/>
      <c r="B106" s="4"/>
      <c r="C106" s="9"/>
      <c r="D106" s="9"/>
      <c r="E106" s="9"/>
      <c r="F106" s="9"/>
      <c r="G106" s="9"/>
      <c r="H106" s="9"/>
      <c r="I106" s="9"/>
      <c r="J106" s="9"/>
      <c r="K106" s="9"/>
      <c r="L106" s="9"/>
      <c r="M106" s="9"/>
      <c r="N106" s="9"/>
      <c r="O106" s="32"/>
    </row>
    <row r="107" spans="1:15">
      <c r="A107" s="27"/>
      <c r="B107" s="1"/>
      <c r="C107" s="8"/>
      <c r="D107" s="8"/>
      <c r="E107" s="8"/>
      <c r="F107" s="8"/>
      <c r="G107" s="8"/>
      <c r="H107" s="8"/>
      <c r="I107" s="8"/>
      <c r="J107" s="8"/>
      <c r="K107" s="8"/>
      <c r="L107" s="8"/>
      <c r="M107" s="8"/>
      <c r="N107" s="8"/>
      <c r="O107" s="32"/>
    </row>
    <row r="108" spans="1:15">
      <c r="A108" s="27"/>
      <c r="B108" s="1"/>
      <c r="C108" s="8"/>
      <c r="D108" s="8"/>
      <c r="E108" s="8"/>
      <c r="F108" s="8"/>
      <c r="G108" s="8"/>
      <c r="H108" s="8"/>
      <c r="I108" s="8"/>
      <c r="J108" s="8"/>
      <c r="K108" s="8"/>
      <c r="L108" s="8"/>
      <c r="M108" s="8"/>
      <c r="N108" s="8"/>
      <c r="O108" s="32"/>
    </row>
    <row r="109" spans="1:15">
      <c r="A109" s="27"/>
      <c r="B109" s="1"/>
      <c r="C109" s="8"/>
      <c r="D109" s="8"/>
      <c r="E109" s="8"/>
      <c r="F109" s="8"/>
      <c r="G109" s="8"/>
      <c r="H109" s="8"/>
      <c r="I109" s="8"/>
      <c r="J109" s="8"/>
      <c r="K109" s="8"/>
      <c r="L109" s="8"/>
      <c r="M109" s="8"/>
      <c r="N109" s="8"/>
      <c r="O109" s="32"/>
    </row>
    <row r="110" spans="1:15">
      <c r="A110" s="27"/>
      <c r="B110" s="1"/>
      <c r="C110" s="8"/>
      <c r="D110" s="8"/>
      <c r="E110" s="8"/>
      <c r="F110" s="8"/>
      <c r="G110" s="8"/>
      <c r="H110" s="8"/>
      <c r="I110" s="8"/>
      <c r="J110" s="8"/>
      <c r="K110" s="8"/>
      <c r="L110" s="8"/>
      <c r="M110" s="8"/>
      <c r="N110" s="8"/>
      <c r="O110" s="32"/>
    </row>
    <row r="111" spans="1:15">
      <c r="A111" s="27"/>
      <c r="B111" s="1"/>
      <c r="C111" s="8"/>
      <c r="D111" s="8"/>
      <c r="E111" s="8"/>
      <c r="F111" s="8"/>
      <c r="G111" s="8"/>
      <c r="H111" s="8"/>
      <c r="I111" s="8"/>
      <c r="J111" s="8"/>
      <c r="K111" s="8"/>
      <c r="L111" s="8"/>
      <c r="M111" s="8"/>
      <c r="N111" s="8"/>
      <c r="O111" s="32"/>
    </row>
    <row r="112" spans="1:15">
      <c r="A112" s="27"/>
      <c r="B112" s="1"/>
      <c r="C112" s="8"/>
      <c r="D112" s="8"/>
      <c r="E112" s="8"/>
      <c r="F112" s="8"/>
      <c r="G112" s="8"/>
      <c r="H112" s="8"/>
      <c r="I112" s="8"/>
      <c r="J112" s="8"/>
      <c r="K112" s="8"/>
      <c r="L112" s="8"/>
      <c r="M112" s="8"/>
      <c r="N112" s="8"/>
      <c r="O112" s="32"/>
    </row>
    <row r="113" spans="1:15">
      <c r="A113" s="27"/>
      <c r="B113" s="1"/>
      <c r="C113" s="8"/>
      <c r="D113" s="8"/>
      <c r="E113" s="8"/>
      <c r="F113" s="8"/>
      <c r="G113" s="8"/>
      <c r="H113" s="8"/>
      <c r="I113" s="8"/>
      <c r="J113" s="8"/>
      <c r="K113" s="8"/>
      <c r="L113" s="8"/>
      <c r="M113" s="8"/>
      <c r="N113" s="8"/>
      <c r="O113" s="32"/>
    </row>
    <row r="114" spans="1:15">
      <c r="A114" s="27"/>
      <c r="B114" s="1"/>
      <c r="C114" s="8"/>
      <c r="D114" s="8"/>
      <c r="E114" s="8"/>
      <c r="F114" s="8"/>
      <c r="G114" s="8"/>
      <c r="H114" s="8"/>
      <c r="I114" s="8"/>
      <c r="J114" s="8"/>
      <c r="K114" s="8"/>
      <c r="L114" s="8"/>
      <c r="M114" s="8"/>
      <c r="N114" s="8"/>
      <c r="O114" s="32"/>
    </row>
    <row r="115" spans="1:15">
      <c r="A115" s="27"/>
      <c r="B115" s="1"/>
      <c r="C115" s="8"/>
      <c r="D115" s="8"/>
      <c r="E115" s="8"/>
      <c r="F115" s="8"/>
      <c r="G115" s="8"/>
      <c r="H115" s="8"/>
      <c r="I115" s="8"/>
      <c r="J115" s="8"/>
      <c r="K115" s="8"/>
      <c r="L115" s="8"/>
      <c r="M115" s="8"/>
      <c r="N115" s="8"/>
      <c r="O115" s="32"/>
    </row>
    <row r="116" spans="1:15">
      <c r="A116" s="27"/>
      <c r="B116" s="1"/>
      <c r="C116" s="8"/>
      <c r="D116" s="8"/>
      <c r="E116" s="8"/>
      <c r="F116" s="8"/>
      <c r="G116" s="8"/>
      <c r="H116" s="8"/>
      <c r="I116" s="8"/>
      <c r="J116" s="8"/>
      <c r="K116" s="8"/>
      <c r="L116" s="8"/>
      <c r="M116" s="8"/>
      <c r="N116" s="8"/>
      <c r="O116" s="32"/>
    </row>
    <row r="117" spans="1:15">
      <c r="A117" s="27"/>
      <c r="B117" s="1"/>
      <c r="C117" s="8"/>
      <c r="D117" s="8"/>
      <c r="E117" s="8"/>
      <c r="F117" s="8"/>
      <c r="G117" s="8"/>
      <c r="H117" s="8"/>
      <c r="I117" s="8"/>
      <c r="J117" s="8"/>
      <c r="K117" s="8"/>
      <c r="L117" s="8"/>
      <c r="M117" s="8"/>
      <c r="N117" s="8"/>
      <c r="O117" s="32"/>
    </row>
    <row r="118" spans="1:15">
      <c r="A118" s="27"/>
      <c r="B118" s="1"/>
      <c r="C118" s="8"/>
      <c r="D118" s="8"/>
      <c r="E118" s="8"/>
      <c r="F118" s="8"/>
      <c r="G118" s="8"/>
      <c r="H118" s="8"/>
      <c r="I118" s="8"/>
      <c r="J118" s="8"/>
      <c r="K118" s="8"/>
      <c r="L118" s="8"/>
      <c r="M118" s="8"/>
      <c r="N118" s="8"/>
      <c r="O118" s="32"/>
    </row>
    <row r="119" spans="1:15">
      <c r="A119" s="27"/>
      <c r="B119" s="1"/>
      <c r="C119" s="8"/>
      <c r="D119" s="8"/>
      <c r="E119" s="8"/>
      <c r="F119" s="8"/>
      <c r="G119" s="8"/>
      <c r="H119" s="8"/>
      <c r="I119" s="8"/>
      <c r="J119" s="8"/>
      <c r="K119" s="8"/>
      <c r="L119" s="8"/>
      <c r="M119" s="8"/>
      <c r="N119" s="8"/>
      <c r="O119" s="32"/>
    </row>
    <row r="120" spans="1:15">
      <c r="A120" s="27"/>
      <c r="B120" s="1"/>
      <c r="C120" s="8"/>
      <c r="D120" s="10"/>
      <c r="E120" s="10"/>
      <c r="F120" s="10"/>
      <c r="G120" s="10"/>
      <c r="H120" s="10"/>
      <c r="I120" s="10"/>
      <c r="J120" s="10"/>
      <c r="K120" s="10"/>
      <c r="L120" s="10"/>
      <c r="M120" s="10"/>
      <c r="N120" s="10"/>
      <c r="O120" s="32"/>
    </row>
    <row r="121" spans="1:15">
      <c r="A121" s="27"/>
      <c r="B121" s="1"/>
      <c r="C121" s="8"/>
      <c r="D121" s="8"/>
      <c r="E121" s="8"/>
      <c r="F121" s="8"/>
      <c r="G121" s="8"/>
      <c r="H121" s="8"/>
      <c r="I121" s="8"/>
      <c r="J121" s="8"/>
      <c r="K121" s="8"/>
      <c r="L121" s="8"/>
      <c r="M121" s="8"/>
      <c r="N121" s="8"/>
      <c r="O121" s="32"/>
    </row>
    <row r="122" spans="1:15">
      <c r="A122" s="27"/>
      <c r="B122" s="1"/>
      <c r="C122" s="8"/>
      <c r="D122" s="8"/>
      <c r="E122" s="8"/>
      <c r="F122" s="8"/>
      <c r="G122" s="8"/>
      <c r="H122" s="8"/>
      <c r="I122" s="8"/>
      <c r="J122" s="8"/>
      <c r="K122" s="8"/>
      <c r="L122" s="8"/>
      <c r="M122" s="8"/>
      <c r="N122" s="8"/>
      <c r="O122" s="32"/>
    </row>
    <row r="123" spans="1:15">
      <c r="A123" s="28"/>
      <c r="B123" s="5"/>
      <c r="C123" s="8"/>
      <c r="D123" s="8"/>
      <c r="E123" s="8"/>
      <c r="F123" s="8"/>
      <c r="G123" s="8"/>
      <c r="H123" s="8"/>
      <c r="I123" s="8"/>
      <c r="J123" s="8"/>
      <c r="K123" s="8"/>
      <c r="L123" s="8"/>
      <c r="M123" s="8"/>
      <c r="N123" s="8"/>
      <c r="O123" s="32"/>
    </row>
    <row r="124" spans="1:15">
      <c r="A124" s="27"/>
      <c r="B124" s="1"/>
      <c r="C124" s="8"/>
      <c r="D124" s="8"/>
      <c r="E124" s="8"/>
      <c r="F124" s="8"/>
      <c r="G124" s="8"/>
      <c r="H124" s="8"/>
      <c r="I124" s="8"/>
      <c r="J124" s="8"/>
      <c r="K124" s="8"/>
      <c r="L124" s="8"/>
      <c r="M124" s="8"/>
      <c r="N124" s="8"/>
      <c r="O124" s="32"/>
    </row>
    <row r="125" spans="1:15">
      <c r="A125" s="27"/>
      <c r="B125" s="1"/>
      <c r="C125" s="8"/>
      <c r="D125" s="8"/>
      <c r="E125" s="8"/>
      <c r="F125" s="8"/>
      <c r="G125" s="8"/>
      <c r="H125" s="8"/>
      <c r="I125" s="8"/>
      <c r="J125" s="8"/>
      <c r="K125" s="8"/>
      <c r="L125" s="8"/>
      <c r="M125" s="8"/>
      <c r="N125" s="8"/>
      <c r="O125" s="32"/>
    </row>
    <row r="126" spans="1:15">
      <c r="A126" s="27"/>
      <c r="B126" s="1"/>
      <c r="C126" s="8"/>
      <c r="D126" s="8"/>
      <c r="E126" s="8"/>
      <c r="F126" s="8"/>
      <c r="G126" s="8"/>
      <c r="H126" s="8"/>
      <c r="I126" s="8"/>
      <c r="J126" s="8"/>
      <c r="K126" s="8"/>
      <c r="L126" s="8"/>
      <c r="M126" s="8"/>
      <c r="N126" s="8"/>
      <c r="O126" s="32"/>
    </row>
    <row r="127" spans="1:15">
      <c r="A127" s="27"/>
      <c r="B127" s="1"/>
      <c r="C127" s="8"/>
      <c r="D127" s="8"/>
      <c r="E127" s="8"/>
      <c r="F127" s="8"/>
      <c r="G127" s="8"/>
      <c r="H127" s="8"/>
      <c r="I127" s="8"/>
      <c r="J127" s="8"/>
      <c r="K127" s="8"/>
      <c r="L127" s="8"/>
      <c r="M127" s="8"/>
      <c r="N127" s="8"/>
      <c r="O127" s="32"/>
    </row>
    <row r="128" spans="1:15">
      <c r="A128" s="27"/>
      <c r="B128" s="1"/>
      <c r="C128" s="8"/>
      <c r="D128" s="8"/>
      <c r="E128" s="8"/>
      <c r="F128" s="8"/>
      <c r="G128" s="8"/>
      <c r="H128" s="8"/>
      <c r="I128" s="8"/>
      <c r="J128" s="8"/>
      <c r="K128" s="8"/>
      <c r="L128" s="8"/>
      <c r="M128" s="8"/>
      <c r="N128" s="8"/>
      <c r="O128" s="32"/>
    </row>
    <row r="129" spans="1:15">
      <c r="A129" s="27"/>
      <c r="B129" s="1"/>
      <c r="C129" s="8"/>
      <c r="D129" s="8"/>
      <c r="E129" s="8"/>
      <c r="F129" s="8"/>
      <c r="G129" s="8"/>
      <c r="H129" s="8"/>
      <c r="I129" s="8"/>
      <c r="J129" s="8"/>
      <c r="K129" s="8"/>
      <c r="L129" s="8"/>
      <c r="M129" s="8"/>
      <c r="N129" s="8"/>
      <c r="O129" s="32"/>
    </row>
    <row r="130" spans="1:15">
      <c r="A130" s="27"/>
      <c r="B130" s="1"/>
      <c r="C130" s="9"/>
      <c r="D130" s="9"/>
      <c r="E130" s="9"/>
      <c r="F130" s="9"/>
      <c r="G130" s="9"/>
      <c r="H130" s="9"/>
      <c r="I130" s="9"/>
      <c r="J130" s="9"/>
      <c r="K130" s="9"/>
      <c r="L130" s="9"/>
      <c r="M130" s="9"/>
      <c r="N130" s="9"/>
      <c r="O130" s="32"/>
    </row>
    <row r="131" spans="1:15">
      <c r="A131" s="27"/>
      <c r="B131" s="1"/>
      <c r="C131" s="8"/>
      <c r="D131" s="8"/>
      <c r="E131" s="8"/>
      <c r="F131" s="8"/>
      <c r="G131" s="8"/>
      <c r="H131" s="8"/>
      <c r="I131" s="8"/>
      <c r="J131" s="8"/>
      <c r="K131" s="8"/>
      <c r="L131" s="8"/>
      <c r="M131" s="8"/>
      <c r="N131" s="8"/>
      <c r="O131" s="32"/>
    </row>
    <row r="132" spans="1:15">
      <c r="A132" s="27"/>
      <c r="B132" s="1"/>
      <c r="C132" s="11"/>
      <c r="D132" s="12"/>
      <c r="E132" s="12"/>
      <c r="F132" s="12"/>
      <c r="G132" s="12"/>
      <c r="H132" s="8"/>
      <c r="I132" s="12"/>
      <c r="J132" s="12"/>
      <c r="K132" s="12"/>
      <c r="L132" s="12"/>
      <c r="M132" s="12"/>
      <c r="N132" s="12"/>
      <c r="O132" s="32"/>
    </row>
    <row r="133" spans="1:15">
      <c r="A133" s="27"/>
      <c r="B133" s="1"/>
      <c r="C133" s="8"/>
      <c r="D133" s="8"/>
      <c r="E133" s="8"/>
      <c r="F133" s="8"/>
      <c r="G133" s="8"/>
      <c r="I133" s="8"/>
      <c r="J133" s="8"/>
      <c r="K133" s="8"/>
      <c r="L133" s="8"/>
      <c r="M133" s="8"/>
      <c r="N133" s="8"/>
      <c r="O133" s="32"/>
    </row>
    <row r="134" spans="1:15">
      <c r="A134" s="29"/>
      <c r="B134" s="15"/>
      <c r="C134" s="9"/>
      <c r="D134" s="9"/>
      <c r="E134" s="9"/>
      <c r="F134" s="9"/>
      <c r="G134" s="9"/>
      <c r="H134" s="9"/>
      <c r="I134" s="9"/>
      <c r="J134" s="9"/>
      <c r="K134" s="9"/>
      <c r="L134" s="9"/>
      <c r="M134" s="9"/>
      <c r="N134" s="9"/>
      <c r="O134" s="32"/>
    </row>
    <row r="135" spans="1:15">
      <c r="A135" s="25"/>
      <c r="B135" s="3"/>
      <c r="C135" s="9"/>
      <c r="D135" s="9"/>
      <c r="E135" s="9"/>
      <c r="F135" s="9"/>
      <c r="G135" s="9"/>
      <c r="H135" s="9"/>
      <c r="I135" s="9"/>
      <c r="J135" s="9"/>
      <c r="K135" s="9"/>
      <c r="L135" s="9"/>
      <c r="M135" s="9"/>
      <c r="N135" s="9"/>
      <c r="O135" s="32"/>
    </row>
  </sheetData>
  <sheetProtection selectLockedCells="1"/>
  <printOptions horizontalCentered="1" verticalCentered="1" gridLines="1"/>
  <pageMargins left="0" right="0" top="0" bottom="0" header="0.25" footer="0.25"/>
  <pageSetup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135"/>
  <sheetViews>
    <sheetView topLeftCell="A20" zoomScale="90" zoomScaleNormal="90" workbookViewId="0">
      <selection activeCell="C19" sqref="C19"/>
    </sheetView>
  </sheetViews>
  <sheetFormatPr defaultColWidth="8.69921875" defaultRowHeight="15.6"/>
  <cols>
    <col min="1" max="1" width="18.69921875" style="30" customWidth="1"/>
    <col min="2" max="2" width="7.8984375" customWidth="1"/>
    <col min="3" max="14" width="12.59765625" customWidth="1"/>
    <col min="15" max="15" width="10.59765625" style="33" bestFit="1" customWidth="1"/>
  </cols>
  <sheetData>
    <row r="1" spans="1:16" ht="21" customHeight="1">
      <c r="A1" s="90" t="s">
        <v>164</v>
      </c>
      <c r="B1" s="91" t="s">
        <v>99</v>
      </c>
      <c r="C1" s="92" t="s">
        <v>100</v>
      </c>
      <c r="D1" s="92" t="s">
        <v>101</v>
      </c>
      <c r="E1" s="92" t="s">
        <v>102</v>
      </c>
      <c r="F1" s="92" t="s">
        <v>103</v>
      </c>
      <c r="G1" s="92" t="s">
        <v>104</v>
      </c>
      <c r="H1" s="92" t="s">
        <v>105</v>
      </c>
      <c r="I1" s="92" t="s">
        <v>106</v>
      </c>
      <c r="J1" s="92" t="s">
        <v>107</v>
      </c>
      <c r="K1" s="92" t="s">
        <v>108</v>
      </c>
      <c r="L1" s="92" t="s">
        <v>109</v>
      </c>
      <c r="M1" s="92" t="s">
        <v>110</v>
      </c>
      <c r="N1" s="92" t="s">
        <v>111</v>
      </c>
      <c r="O1" s="93" t="s">
        <v>112</v>
      </c>
      <c r="P1" s="94"/>
    </row>
    <row r="2" spans="1:16">
      <c r="A2" s="95" t="s">
        <v>165</v>
      </c>
      <c r="B2" s="96">
        <f>'Year 1'!$N$57</f>
        <v>10027.169252787719</v>
      </c>
      <c r="C2" s="97">
        <f>'Year 2'!B2</f>
        <v>10027.169252787719</v>
      </c>
      <c r="D2" s="98">
        <f>SUM(C57)</f>
        <v>9726.6000238533616</v>
      </c>
      <c r="E2" s="98">
        <f>SUM(D57)</f>
        <v>9426.0307949190046</v>
      </c>
      <c r="F2" s="98">
        <f t="shared" ref="F2:N2" si="0">SUM(E57)</f>
        <v>9125.4615659846477</v>
      </c>
      <c r="G2" s="98">
        <f t="shared" si="0"/>
        <v>8824.8923370502907</v>
      </c>
      <c r="H2" s="98">
        <f t="shared" si="0"/>
        <v>8524.3231081159338</v>
      </c>
      <c r="I2" s="98">
        <f t="shared" si="0"/>
        <v>8223.7538791815768</v>
      </c>
      <c r="J2" s="98">
        <f t="shared" si="0"/>
        <v>7923.1846502472199</v>
      </c>
      <c r="K2" s="98">
        <f t="shared" si="0"/>
        <v>7622.615421312863</v>
      </c>
      <c r="L2" s="98">
        <f t="shared" si="0"/>
        <v>7322.046192378506</v>
      </c>
      <c r="M2" s="98">
        <f t="shared" si="0"/>
        <v>7021.4769634441491</v>
      </c>
      <c r="N2" s="98">
        <f t="shared" si="0"/>
        <v>6720.9077345097921</v>
      </c>
      <c r="O2" s="99"/>
      <c r="P2" s="94"/>
    </row>
    <row r="3" spans="1:16">
      <c r="A3" s="142" t="s">
        <v>114</v>
      </c>
      <c r="B3" s="100"/>
      <c r="C3" s="101"/>
      <c r="D3" s="101"/>
      <c r="E3" s="101"/>
      <c r="F3" s="101"/>
      <c r="G3" s="101"/>
      <c r="H3" s="101"/>
      <c r="I3" s="101"/>
      <c r="J3" s="101"/>
      <c r="K3" s="101"/>
      <c r="L3" s="101"/>
      <c r="M3" s="101"/>
      <c r="N3" s="101"/>
      <c r="O3" s="101"/>
      <c r="P3" s="94"/>
    </row>
    <row r="4" spans="1:16">
      <c r="A4" s="102" t="s">
        <v>115</v>
      </c>
      <c r="B4" s="103"/>
      <c r="C4" s="120"/>
      <c r="D4" s="120"/>
      <c r="E4" s="120"/>
      <c r="F4" s="120"/>
      <c r="G4" s="120"/>
      <c r="H4" s="120"/>
      <c r="I4" s="120"/>
      <c r="J4" s="120"/>
      <c r="K4" s="120"/>
      <c r="L4" s="120"/>
      <c r="M4" s="120"/>
      <c r="N4" s="120"/>
      <c r="O4" s="98">
        <f>SUM(C4:N4)</f>
        <v>0</v>
      </c>
      <c r="P4" s="94"/>
    </row>
    <row r="5" spans="1:16">
      <c r="A5" s="102" t="s">
        <v>116</v>
      </c>
      <c r="B5" s="103"/>
      <c r="C5" s="120"/>
      <c r="D5" s="120"/>
      <c r="E5" s="120"/>
      <c r="F5" s="120"/>
      <c r="G5" s="120"/>
      <c r="H5" s="120"/>
      <c r="I5" s="120"/>
      <c r="J5" s="120"/>
      <c r="K5" s="120"/>
      <c r="L5" s="120"/>
      <c r="M5" s="120"/>
      <c r="N5" s="120"/>
      <c r="O5" s="98">
        <f>SUM(C5:N5)</f>
        <v>0</v>
      </c>
      <c r="P5" s="94"/>
    </row>
    <row r="6" spans="1:16" ht="16.2" thickBot="1">
      <c r="A6" s="102" t="s">
        <v>117</v>
      </c>
      <c r="B6" s="103"/>
      <c r="C6" s="120"/>
      <c r="D6" s="120"/>
      <c r="E6" s="120"/>
      <c r="F6" s="120"/>
      <c r="G6" s="120"/>
      <c r="H6" s="120"/>
      <c r="I6" s="120"/>
      <c r="J6" s="120"/>
      <c r="K6" s="120"/>
      <c r="L6" s="120"/>
      <c r="M6" s="120"/>
      <c r="N6" s="120"/>
      <c r="O6" s="98">
        <f>SUM(C6:N6)</f>
        <v>0</v>
      </c>
      <c r="P6" s="94"/>
    </row>
    <row r="7" spans="1:16" ht="16.8" thickTop="1" thickBot="1">
      <c r="A7" s="104" t="s">
        <v>118</v>
      </c>
      <c r="B7" s="105"/>
      <c r="C7" s="119">
        <f>SUM(C2:C6)</f>
        <v>10027.169252787719</v>
      </c>
      <c r="D7" s="119">
        <f t="shared" ref="D7:N7" si="1">SUM(D2:D6)</f>
        <v>9726.6000238533616</v>
      </c>
      <c r="E7" s="119">
        <f t="shared" si="1"/>
        <v>9426.0307949190046</v>
      </c>
      <c r="F7" s="119">
        <f t="shared" si="1"/>
        <v>9125.4615659846477</v>
      </c>
      <c r="G7" s="119">
        <f t="shared" si="1"/>
        <v>8824.8923370502907</v>
      </c>
      <c r="H7" s="119">
        <f t="shared" si="1"/>
        <v>8524.3231081159338</v>
      </c>
      <c r="I7" s="119">
        <f t="shared" si="1"/>
        <v>8223.7538791815768</v>
      </c>
      <c r="J7" s="119">
        <f t="shared" si="1"/>
        <v>7923.1846502472199</v>
      </c>
      <c r="K7" s="119">
        <f t="shared" si="1"/>
        <v>7622.615421312863</v>
      </c>
      <c r="L7" s="119">
        <f t="shared" si="1"/>
        <v>7322.046192378506</v>
      </c>
      <c r="M7" s="119">
        <f t="shared" si="1"/>
        <v>7021.4769634441491</v>
      </c>
      <c r="N7" s="119">
        <f t="shared" si="1"/>
        <v>6720.9077345097921</v>
      </c>
      <c r="O7" s="106">
        <f>SUM(O4:O6)+B2</f>
        <v>10027.169252787719</v>
      </c>
      <c r="P7" s="94"/>
    </row>
    <row r="8" spans="1:16" ht="16.2" thickTop="1">
      <c r="A8" s="142" t="s">
        <v>119</v>
      </c>
      <c r="B8" s="100"/>
      <c r="C8" s="107"/>
      <c r="D8" s="107"/>
      <c r="E8" s="107"/>
      <c r="F8" s="107"/>
      <c r="G8" s="107"/>
      <c r="H8" s="107"/>
      <c r="I8" s="107"/>
      <c r="J8" s="107"/>
      <c r="K8" s="107"/>
      <c r="L8" s="107"/>
      <c r="M8" s="107"/>
      <c r="N8" s="107"/>
      <c r="O8" s="108"/>
      <c r="P8" s="94"/>
    </row>
    <row r="9" spans="1:16">
      <c r="A9" s="102" t="s">
        <v>120</v>
      </c>
      <c r="B9" s="103"/>
      <c r="C9" s="120"/>
      <c r="D9" s="120"/>
      <c r="E9" s="120"/>
      <c r="F9" s="120"/>
      <c r="G9" s="120"/>
      <c r="H9" s="120"/>
      <c r="I9" s="120"/>
      <c r="J9" s="120"/>
      <c r="K9" s="120"/>
      <c r="L9" s="120"/>
      <c r="M9" s="120"/>
      <c r="N9" s="120"/>
      <c r="O9" s="98">
        <f t="shared" ref="O9:O55" si="2">SUM(C9:N9)</f>
        <v>0</v>
      </c>
      <c r="P9" s="94"/>
    </row>
    <row r="10" spans="1:16">
      <c r="A10" s="102" t="s">
        <v>121</v>
      </c>
      <c r="B10" s="103"/>
      <c r="C10" s="120"/>
      <c r="D10" s="120"/>
      <c r="E10" s="120"/>
      <c r="F10" s="120"/>
      <c r="G10" s="120"/>
      <c r="H10" s="120"/>
      <c r="I10" s="120"/>
      <c r="J10" s="120"/>
      <c r="K10" s="120"/>
      <c r="L10" s="120"/>
      <c r="M10" s="120"/>
      <c r="N10" s="120"/>
      <c r="O10" s="98">
        <f>SUM(C10:N10)</f>
        <v>0</v>
      </c>
      <c r="P10" s="94"/>
    </row>
    <row r="11" spans="1:16">
      <c r="A11" s="102" t="s">
        <v>122</v>
      </c>
      <c r="B11" s="103"/>
      <c r="C11" s="120"/>
      <c r="D11" s="120"/>
      <c r="E11" s="120"/>
      <c r="F11" s="120"/>
      <c r="G11" s="120"/>
      <c r="H11" s="120"/>
      <c r="I11" s="120"/>
      <c r="J11" s="120"/>
      <c r="K11" s="120"/>
      <c r="L11" s="120"/>
      <c r="M11" s="120"/>
      <c r="N11" s="120"/>
      <c r="O11" s="98">
        <f t="shared" si="2"/>
        <v>0</v>
      </c>
      <c r="P11" s="94"/>
    </row>
    <row r="12" spans="1:16">
      <c r="A12" s="102" t="s">
        <v>123</v>
      </c>
      <c r="B12" s="103"/>
      <c r="C12" s="120"/>
      <c r="D12" s="120"/>
      <c r="E12" s="120"/>
      <c r="F12" s="120"/>
      <c r="G12" s="120"/>
      <c r="H12" s="120"/>
      <c r="I12" s="120"/>
      <c r="J12" s="120"/>
      <c r="K12" s="120"/>
      <c r="L12" s="120"/>
      <c r="M12" s="120"/>
      <c r="N12" s="120"/>
      <c r="O12" s="98">
        <f t="shared" si="2"/>
        <v>0</v>
      </c>
      <c r="P12" s="94"/>
    </row>
    <row r="13" spans="1:16">
      <c r="A13" s="102" t="s">
        <v>124</v>
      </c>
      <c r="B13" s="103"/>
      <c r="C13" s="120"/>
      <c r="D13" s="120"/>
      <c r="E13" s="120"/>
      <c r="F13" s="120"/>
      <c r="G13" s="120"/>
      <c r="H13" s="120"/>
      <c r="I13" s="120"/>
      <c r="J13" s="120"/>
      <c r="K13" s="120"/>
      <c r="L13" s="120"/>
      <c r="M13" s="120"/>
      <c r="N13" s="120"/>
      <c r="O13" s="98">
        <f t="shared" si="2"/>
        <v>0</v>
      </c>
      <c r="P13" s="94"/>
    </row>
    <row r="14" spans="1:16">
      <c r="A14" s="102" t="s">
        <v>125</v>
      </c>
      <c r="B14" s="103"/>
      <c r="C14" s="120"/>
      <c r="D14" s="120"/>
      <c r="E14" s="120"/>
      <c r="F14" s="120"/>
      <c r="G14" s="120"/>
      <c r="H14" s="120"/>
      <c r="I14" s="120"/>
      <c r="J14" s="120"/>
      <c r="K14" s="120"/>
      <c r="L14" s="120"/>
      <c r="M14" s="120"/>
      <c r="N14" s="120"/>
      <c r="O14" s="98">
        <f t="shared" si="2"/>
        <v>0</v>
      </c>
      <c r="P14" s="94"/>
    </row>
    <row r="15" spans="1:16">
      <c r="A15" s="102" t="s">
        <v>126</v>
      </c>
      <c r="B15" s="103"/>
      <c r="C15" s="120"/>
      <c r="D15" s="120"/>
      <c r="E15" s="120"/>
      <c r="F15" s="120"/>
      <c r="G15" s="120"/>
      <c r="H15" s="120"/>
      <c r="I15" s="120"/>
      <c r="J15" s="120"/>
      <c r="K15" s="120"/>
      <c r="L15" s="120"/>
      <c r="M15" s="120"/>
      <c r="N15" s="120"/>
      <c r="O15" s="98">
        <f t="shared" si="2"/>
        <v>0</v>
      </c>
      <c r="P15" s="94"/>
    </row>
    <row r="16" spans="1:16">
      <c r="A16" s="102" t="s">
        <v>127</v>
      </c>
      <c r="B16" s="103"/>
      <c r="C16" s="120"/>
      <c r="D16" s="120"/>
      <c r="E16" s="120"/>
      <c r="F16" s="120"/>
      <c r="G16" s="120"/>
      <c r="H16" s="120"/>
      <c r="I16" s="120"/>
      <c r="J16" s="120"/>
      <c r="K16" s="120"/>
      <c r="L16" s="120"/>
      <c r="M16" s="120"/>
      <c r="N16" s="120"/>
      <c r="O16" s="98">
        <f t="shared" si="2"/>
        <v>0</v>
      </c>
      <c r="P16" s="94"/>
    </row>
    <row r="17" spans="1:16">
      <c r="A17" s="102" t="s">
        <v>49</v>
      </c>
      <c r="B17" s="103"/>
      <c r="C17" s="120"/>
      <c r="D17" s="120"/>
      <c r="E17" s="120"/>
      <c r="F17" s="120"/>
      <c r="G17" s="120"/>
      <c r="H17" s="120"/>
      <c r="I17" s="120"/>
      <c r="J17" s="120"/>
      <c r="K17" s="120"/>
      <c r="L17" s="120"/>
      <c r="M17" s="120"/>
      <c r="N17" s="120"/>
      <c r="O17" s="98">
        <f t="shared" si="2"/>
        <v>0</v>
      </c>
      <c r="P17" s="94"/>
    </row>
    <row r="18" spans="1:16" ht="21.6" customHeight="1">
      <c r="A18" s="102" t="s">
        <v>128</v>
      </c>
      <c r="B18" s="103"/>
      <c r="C18" s="120"/>
      <c r="D18" s="120"/>
      <c r="E18" s="120"/>
      <c r="F18" s="120"/>
      <c r="G18" s="120"/>
      <c r="H18" s="120"/>
      <c r="I18" s="120"/>
      <c r="J18" s="120"/>
      <c r="K18" s="120"/>
      <c r="L18" s="120"/>
      <c r="M18" s="120"/>
      <c r="N18" s="120"/>
      <c r="O18" s="98">
        <f t="shared" si="2"/>
        <v>0</v>
      </c>
      <c r="P18" s="94"/>
    </row>
    <row r="19" spans="1:16">
      <c r="A19" s="109" t="s">
        <v>129</v>
      </c>
      <c r="B19" s="103"/>
      <c r="C19" s="134"/>
      <c r="D19" s="134"/>
      <c r="E19" s="134"/>
      <c r="F19" s="134"/>
      <c r="G19" s="134"/>
      <c r="H19" s="134"/>
      <c r="I19" s="134"/>
      <c r="J19" s="134"/>
      <c r="K19" s="134"/>
      <c r="L19" s="134"/>
      <c r="M19" s="134"/>
      <c r="N19" s="134"/>
      <c r="O19" s="98">
        <f t="shared" si="2"/>
        <v>0</v>
      </c>
      <c r="P19" s="133"/>
    </row>
    <row r="20" spans="1:16">
      <c r="A20" s="102" t="s">
        <v>130</v>
      </c>
      <c r="B20" s="103"/>
      <c r="C20" s="120"/>
      <c r="D20" s="120"/>
      <c r="E20" s="120"/>
      <c r="F20" s="120"/>
      <c r="G20" s="120"/>
      <c r="H20" s="120"/>
      <c r="I20" s="120"/>
      <c r="J20" s="120"/>
      <c r="K20" s="120"/>
      <c r="L20" s="120"/>
      <c r="M20" s="120"/>
      <c r="N20" s="120"/>
      <c r="O20" s="98">
        <f t="shared" si="2"/>
        <v>0</v>
      </c>
      <c r="P20" s="94"/>
    </row>
    <row r="21" spans="1:16">
      <c r="A21" s="102" t="s">
        <v>131</v>
      </c>
      <c r="B21" s="103"/>
      <c r="C21" s="120"/>
      <c r="D21" s="120"/>
      <c r="E21" s="120"/>
      <c r="F21" s="120"/>
      <c r="G21" s="120"/>
      <c r="H21" s="120"/>
      <c r="I21" s="120"/>
      <c r="J21" s="120"/>
      <c r="K21" s="120"/>
      <c r="L21" s="120"/>
      <c r="M21" s="120"/>
      <c r="N21" s="120"/>
      <c r="O21" s="98">
        <f t="shared" si="2"/>
        <v>0</v>
      </c>
      <c r="P21" s="94"/>
    </row>
    <row r="22" spans="1:16">
      <c r="A22" s="102" t="s">
        <v>132</v>
      </c>
      <c r="B22" s="103"/>
      <c r="C22" s="120"/>
      <c r="D22" s="120"/>
      <c r="E22" s="120"/>
      <c r="F22" s="120"/>
      <c r="G22" s="120"/>
      <c r="H22" s="120"/>
      <c r="I22" s="120"/>
      <c r="J22" s="120"/>
      <c r="K22" s="120"/>
      <c r="L22" s="120"/>
      <c r="M22" s="120"/>
      <c r="N22" s="120"/>
      <c r="O22" s="98">
        <f t="shared" si="2"/>
        <v>0</v>
      </c>
      <c r="P22" s="94"/>
    </row>
    <row r="23" spans="1:16">
      <c r="A23" s="102" t="s">
        <v>133</v>
      </c>
      <c r="B23" s="103"/>
      <c r="C23" s="120"/>
      <c r="D23" s="120"/>
      <c r="E23" s="120"/>
      <c r="F23" s="120"/>
      <c r="G23" s="120"/>
      <c r="H23" s="120"/>
      <c r="I23" s="120"/>
      <c r="J23" s="120"/>
      <c r="K23" s="120"/>
      <c r="L23" s="120"/>
      <c r="M23" s="120"/>
      <c r="N23" s="120"/>
      <c r="O23" s="98">
        <f t="shared" si="2"/>
        <v>0</v>
      </c>
      <c r="P23" s="94"/>
    </row>
    <row r="24" spans="1:16">
      <c r="A24" s="102" t="s">
        <v>134</v>
      </c>
      <c r="B24" s="103"/>
      <c r="C24" s="120"/>
      <c r="D24" s="120"/>
      <c r="E24" s="120"/>
      <c r="F24" s="120"/>
      <c r="G24" s="120"/>
      <c r="H24" s="120"/>
      <c r="I24" s="120"/>
      <c r="J24" s="120"/>
      <c r="K24" s="120"/>
      <c r="L24" s="120"/>
      <c r="M24" s="120"/>
      <c r="N24" s="120"/>
      <c r="O24" s="98">
        <f t="shared" si="2"/>
        <v>0</v>
      </c>
      <c r="P24" s="94"/>
    </row>
    <row r="25" spans="1:16">
      <c r="A25" s="102" t="s">
        <v>135</v>
      </c>
      <c r="B25" s="103"/>
      <c r="C25" s="120"/>
      <c r="D25" s="120"/>
      <c r="E25" s="120"/>
      <c r="F25" s="120"/>
      <c r="G25" s="120"/>
      <c r="H25" s="120"/>
      <c r="I25" s="120"/>
      <c r="J25" s="120"/>
      <c r="K25" s="120"/>
      <c r="L25" s="120"/>
      <c r="M25" s="120"/>
      <c r="N25" s="120"/>
      <c r="O25" s="98">
        <f t="shared" si="2"/>
        <v>0</v>
      </c>
      <c r="P25" s="94"/>
    </row>
    <row r="26" spans="1:16">
      <c r="A26" s="102" t="s">
        <v>136</v>
      </c>
      <c r="B26" s="103"/>
      <c r="C26" s="120"/>
      <c r="D26" s="120"/>
      <c r="E26" s="120"/>
      <c r="F26" s="120"/>
      <c r="G26" s="120"/>
      <c r="H26" s="120"/>
      <c r="I26" s="120"/>
      <c r="J26" s="120"/>
      <c r="K26" s="120"/>
      <c r="L26" s="120"/>
      <c r="M26" s="120"/>
      <c r="N26" s="120"/>
      <c r="O26" s="98">
        <f t="shared" si="2"/>
        <v>0</v>
      </c>
      <c r="P26" s="94"/>
    </row>
    <row r="27" spans="1:16">
      <c r="A27" s="102" t="s">
        <v>137</v>
      </c>
      <c r="B27" s="103"/>
      <c r="C27" s="120"/>
      <c r="D27" s="120"/>
      <c r="E27" s="120"/>
      <c r="F27" s="120"/>
      <c r="G27" s="120"/>
      <c r="H27" s="120"/>
      <c r="I27" s="120"/>
      <c r="J27" s="120"/>
      <c r="K27" s="120"/>
      <c r="L27" s="120"/>
      <c r="M27" s="120"/>
      <c r="N27" s="120"/>
      <c r="O27" s="98">
        <f t="shared" si="2"/>
        <v>0</v>
      </c>
      <c r="P27" s="94"/>
    </row>
    <row r="28" spans="1:16">
      <c r="A28" s="102" t="s">
        <v>138</v>
      </c>
      <c r="B28" s="103"/>
      <c r="C28" s="120"/>
      <c r="D28" s="120"/>
      <c r="E28" s="120"/>
      <c r="F28" s="120"/>
      <c r="G28" s="120"/>
      <c r="H28" s="120"/>
      <c r="I28" s="120"/>
      <c r="J28" s="120"/>
      <c r="K28" s="120"/>
      <c r="L28" s="120"/>
      <c r="M28" s="120"/>
      <c r="N28" s="120"/>
      <c r="O28" s="98">
        <f t="shared" si="2"/>
        <v>0</v>
      </c>
      <c r="P28" s="94"/>
    </row>
    <row r="29" spans="1:16">
      <c r="A29" s="102" t="s">
        <v>139</v>
      </c>
      <c r="B29" s="103"/>
      <c r="C29" s="120"/>
      <c r="D29" s="120"/>
      <c r="E29" s="120"/>
      <c r="F29" s="120"/>
      <c r="G29" s="120"/>
      <c r="H29" s="120"/>
      <c r="I29" s="120"/>
      <c r="J29" s="120"/>
      <c r="K29" s="120"/>
      <c r="L29" s="120"/>
      <c r="M29" s="120"/>
      <c r="N29" s="120"/>
      <c r="O29" s="98">
        <f>SUM(C29:N29)</f>
        <v>0</v>
      </c>
      <c r="P29" s="94"/>
    </row>
    <row r="30" spans="1:16">
      <c r="A30" s="102" t="s">
        <v>140</v>
      </c>
      <c r="B30" s="103"/>
      <c r="C30" s="164">
        <f>Loans!$B$7+Loans!$D$7+Loans!$F$7</f>
        <v>300.56922893435649</v>
      </c>
      <c r="D30" s="164">
        <f>Loans!$B$7+Loans!$D$7+Loans!$F$7</f>
        <v>300.56922893435649</v>
      </c>
      <c r="E30" s="164">
        <f>Loans!$B$7+Loans!$D$7+Loans!$F$7</f>
        <v>300.56922893435649</v>
      </c>
      <c r="F30" s="164">
        <f>Loans!$B$7+Loans!$D$7+Loans!$F$7</f>
        <v>300.56922893435649</v>
      </c>
      <c r="G30" s="164">
        <f>Loans!$B$7+Loans!$D$7+Loans!$F$7</f>
        <v>300.56922893435649</v>
      </c>
      <c r="H30" s="164">
        <f>Loans!$B$7+Loans!$D$7+Loans!$F$7</f>
        <v>300.56922893435649</v>
      </c>
      <c r="I30" s="164">
        <f>Loans!$B$7+Loans!$D$7+Loans!$F$7</f>
        <v>300.56922893435649</v>
      </c>
      <c r="J30" s="164">
        <f>Loans!$B$7+Loans!$D$7+Loans!$F$7</f>
        <v>300.56922893435649</v>
      </c>
      <c r="K30" s="164">
        <f>Loans!$B$7+Loans!$D$7+Loans!$F$7</f>
        <v>300.56922893435649</v>
      </c>
      <c r="L30" s="164">
        <f>Loans!$B$7+Loans!$D$7+Loans!$F$7</f>
        <v>300.56922893435649</v>
      </c>
      <c r="M30" s="164">
        <f>Loans!$B$7+Loans!$D$7+Loans!$F$7</f>
        <v>300.56922893435649</v>
      </c>
      <c r="N30" s="164">
        <f>Loans!$B$7+Loans!$D$7+Loans!$F$7</f>
        <v>300.56922893435649</v>
      </c>
      <c r="O30" s="98">
        <f>SUM(C30:N30)</f>
        <v>3606.8307472122779</v>
      </c>
      <c r="P30" s="94"/>
    </row>
    <row r="31" spans="1:16">
      <c r="A31" s="102" t="s">
        <v>54</v>
      </c>
      <c r="B31" s="103"/>
      <c r="C31" s="120"/>
      <c r="D31" s="120"/>
      <c r="E31" s="120"/>
      <c r="F31" s="120"/>
      <c r="G31" s="120"/>
      <c r="H31" s="120"/>
      <c r="I31" s="120"/>
      <c r="J31" s="120"/>
      <c r="K31" s="120"/>
      <c r="L31" s="120"/>
      <c r="M31" s="120"/>
      <c r="N31" s="120"/>
      <c r="O31" s="98">
        <f t="shared" si="2"/>
        <v>0</v>
      </c>
      <c r="P31" s="94"/>
    </row>
    <row r="32" spans="1:16">
      <c r="A32" s="102" t="s">
        <v>141</v>
      </c>
      <c r="B32" s="103"/>
      <c r="C32" s="121"/>
      <c r="D32" s="121"/>
      <c r="E32" s="121"/>
      <c r="F32" s="121"/>
      <c r="G32" s="121"/>
      <c r="H32" s="121"/>
      <c r="I32" s="121"/>
      <c r="J32" s="121"/>
      <c r="K32" s="121"/>
      <c r="L32" s="121"/>
      <c r="M32" s="121"/>
      <c r="N32" s="121"/>
      <c r="O32" s="98">
        <f t="shared" si="2"/>
        <v>0</v>
      </c>
      <c r="P32" s="94"/>
    </row>
    <row r="33" spans="1:16">
      <c r="A33" s="102" t="s">
        <v>142</v>
      </c>
      <c r="B33" s="103"/>
      <c r="C33" s="121"/>
      <c r="D33" s="121"/>
      <c r="E33" s="121"/>
      <c r="F33" s="121"/>
      <c r="G33" s="121"/>
      <c r="H33" s="121"/>
      <c r="I33" s="121"/>
      <c r="J33" s="121"/>
      <c r="K33" s="121"/>
      <c r="L33" s="121"/>
      <c r="M33" s="121"/>
      <c r="N33" s="121"/>
      <c r="O33" s="98">
        <f t="shared" si="2"/>
        <v>0</v>
      </c>
      <c r="P33" s="94"/>
    </row>
    <row r="34" spans="1:16">
      <c r="A34" s="102" t="s">
        <v>143</v>
      </c>
      <c r="B34" s="103"/>
      <c r="C34" s="121"/>
      <c r="D34" s="121"/>
      <c r="E34" s="121"/>
      <c r="F34" s="121"/>
      <c r="G34" s="121"/>
      <c r="H34" s="121"/>
      <c r="I34" s="121"/>
      <c r="J34" s="121"/>
      <c r="K34" s="121"/>
      <c r="L34" s="121"/>
      <c r="M34" s="121"/>
      <c r="N34" s="121"/>
      <c r="O34" s="98">
        <f t="shared" si="2"/>
        <v>0</v>
      </c>
      <c r="P34" s="94"/>
    </row>
    <row r="35" spans="1:16" ht="16.5" customHeight="1">
      <c r="A35" s="95" t="s">
        <v>144</v>
      </c>
      <c r="B35" s="103"/>
      <c r="C35" s="110">
        <f>0.12*(C34+C33)</f>
        <v>0</v>
      </c>
      <c r="D35" s="110">
        <f t="shared" ref="D35:N35" si="3">0.12*(D34+D33)</f>
        <v>0</v>
      </c>
      <c r="E35" s="110">
        <f t="shared" si="3"/>
        <v>0</v>
      </c>
      <c r="F35" s="110">
        <f t="shared" si="3"/>
        <v>0</v>
      </c>
      <c r="G35" s="110">
        <f t="shared" si="3"/>
        <v>0</v>
      </c>
      <c r="H35" s="110">
        <f t="shared" si="3"/>
        <v>0</v>
      </c>
      <c r="I35" s="110">
        <f t="shared" si="3"/>
        <v>0</v>
      </c>
      <c r="J35" s="110">
        <f t="shared" si="3"/>
        <v>0</v>
      </c>
      <c r="K35" s="110">
        <f t="shared" si="3"/>
        <v>0</v>
      </c>
      <c r="L35" s="110">
        <f t="shared" si="3"/>
        <v>0</v>
      </c>
      <c r="M35" s="110">
        <f t="shared" si="3"/>
        <v>0</v>
      </c>
      <c r="N35" s="110">
        <f t="shared" si="3"/>
        <v>0</v>
      </c>
      <c r="O35" s="98">
        <f t="shared" si="2"/>
        <v>0</v>
      </c>
      <c r="P35" s="94"/>
    </row>
    <row r="36" spans="1:16">
      <c r="A36" s="102" t="s">
        <v>145</v>
      </c>
      <c r="B36" s="103"/>
      <c r="C36" s="120"/>
      <c r="D36" s="120"/>
      <c r="E36" s="120"/>
      <c r="F36" s="120"/>
      <c r="G36" s="120"/>
      <c r="H36" s="120"/>
      <c r="I36" s="120"/>
      <c r="J36" s="120"/>
      <c r="K36" s="120"/>
      <c r="L36" s="120"/>
      <c r="M36" s="120"/>
      <c r="N36" s="120"/>
      <c r="O36" s="98">
        <f t="shared" si="2"/>
        <v>0</v>
      </c>
      <c r="P36" s="94"/>
    </row>
    <row r="37" spans="1:16">
      <c r="A37" s="102" t="s">
        <v>146</v>
      </c>
      <c r="B37" s="103"/>
      <c r="C37" s="120"/>
      <c r="D37" s="120"/>
      <c r="E37" s="120"/>
      <c r="F37" s="120"/>
      <c r="G37" s="120"/>
      <c r="H37" s="120"/>
      <c r="I37" s="120"/>
      <c r="J37" s="120"/>
      <c r="K37" s="120"/>
      <c r="L37" s="120"/>
      <c r="M37" s="120"/>
      <c r="N37" s="120"/>
      <c r="O37" s="98">
        <f t="shared" si="2"/>
        <v>0</v>
      </c>
      <c r="P37" s="94"/>
    </row>
    <row r="38" spans="1:16">
      <c r="A38" s="102" t="s">
        <v>147</v>
      </c>
      <c r="B38" s="103"/>
      <c r="C38" s="120"/>
      <c r="D38" s="120"/>
      <c r="E38" s="120"/>
      <c r="F38" s="120"/>
      <c r="G38" s="120"/>
      <c r="H38" s="120"/>
      <c r="I38" s="120"/>
      <c r="J38" s="120"/>
      <c r="K38" s="120"/>
      <c r="L38" s="120"/>
      <c r="M38" s="120"/>
      <c r="N38" s="120"/>
      <c r="O38" s="98">
        <f t="shared" si="2"/>
        <v>0</v>
      </c>
      <c r="P38" s="94"/>
    </row>
    <row r="39" spans="1:16">
      <c r="A39" s="102" t="s">
        <v>148</v>
      </c>
      <c r="B39" s="103"/>
      <c r="C39" s="121"/>
      <c r="D39" s="121"/>
      <c r="E39" s="121"/>
      <c r="F39" s="121"/>
      <c r="G39" s="121"/>
      <c r="H39" s="121"/>
      <c r="I39" s="121"/>
      <c r="J39" s="121"/>
      <c r="K39" s="121"/>
      <c r="L39" s="121"/>
      <c r="M39" s="121"/>
      <c r="N39" s="121"/>
      <c r="O39" s="98">
        <f t="shared" si="2"/>
        <v>0</v>
      </c>
      <c r="P39" s="94"/>
    </row>
    <row r="40" spans="1:16">
      <c r="A40" s="102" t="s">
        <v>149</v>
      </c>
      <c r="B40" s="103"/>
      <c r="C40" s="121"/>
      <c r="D40" s="121"/>
      <c r="E40" s="121"/>
      <c r="F40" s="121"/>
      <c r="G40" s="121"/>
      <c r="H40" s="121"/>
      <c r="I40" s="121"/>
      <c r="J40" s="121"/>
      <c r="K40" s="121"/>
      <c r="L40" s="121"/>
      <c r="M40" s="121"/>
      <c r="N40" s="121"/>
      <c r="O40" s="98">
        <f t="shared" si="2"/>
        <v>0</v>
      </c>
      <c r="P40" s="94"/>
    </row>
    <row r="41" spans="1:16">
      <c r="A41" s="102" t="s">
        <v>150</v>
      </c>
      <c r="B41" s="103"/>
      <c r="C41" s="121"/>
      <c r="D41" s="121"/>
      <c r="E41" s="121"/>
      <c r="F41" s="121"/>
      <c r="G41" s="121"/>
      <c r="H41" s="121"/>
      <c r="I41" s="121"/>
      <c r="J41" s="121"/>
      <c r="K41" s="121"/>
      <c r="L41" s="121"/>
      <c r="M41" s="121"/>
      <c r="N41" s="121"/>
      <c r="O41" s="98">
        <f t="shared" si="2"/>
        <v>0</v>
      </c>
      <c r="P41" s="94"/>
    </row>
    <row r="42" spans="1:16">
      <c r="A42" s="102" t="s">
        <v>151</v>
      </c>
      <c r="B42" s="103"/>
      <c r="C42" s="120"/>
      <c r="D42" s="120"/>
      <c r="E42" s="120"/>
      <c r="F42" s="120"/>
      <c r="G42" s="120"/>
      <c r="H42" s="120"/>
      <c r="I42" s="120"/>
      <c r="J42" s="120"/>
      <c r="K42" s="120"/>
      <c r="L42" s="120"/>
      <c r="M42" s="120"/>
      <c r="N42" s="120"/>
      <c r="O42" s="98">
        <f t="shared" si="2"/>
        <v>0</v>
      </c>
      <c r="P42" s="94"/>
    </row>
    <row r="43" spans="1:16">
      <c r="A43" s="102" t="s">
        <v>40</v>
      </c>
      <c r="B43" s="103"/>
      <c r="C43" s="120"/>
      <c r="D43" s="120"/>
      <c r="E43" s="120"/>
      <c r="F43" s="120"/>
      <c r="G43" s="120"/>
      <c r="H43" s="120"/>
      <c r="I43" s="120"/>
      <c r="J43" s="120"/>
      <c r="K43" s="120"/>
      <c r="L43" s="120"/>
      <c r="M43" s="120"/>
      <c r="N43" s="120"/>
      <c r="O43" s="98">
        <f t="shared" si="2"/>
        <v>0</v>
      </c>
      <c r="P43" s="94"/>
    </row>
    <row r="44" spans="1:16">
      <c r="A44" s="102" t="s">
        <v>152</v>
      </c>
      <c r="B44" s="103"/>
      <c r="C44" s="120"/>
      <c r="D44" s="120"/>
      <c r="E44" s="120"/>
      <c r="F44" s="120"/>
      <c r="G44" s="120"/>
      <c r="H44" s="120"/>
      <c r="I44" s="120"/>
      <c r="J44" s="120"/>
      <c r="K44" s="120"/>
      <c r="L44" s="120"/>
      <c r="M44" s="120"/>
      <c r="N44" s="120"/>
      <c r="O44" s="98">
        <f t="shared" si="2"/>
        <v>0</v>
      </c>
      <c r="P44" s="94"/>
    </row>
    <row r="45" spans="1:16">
      <c r="A45" s="102" t="s">
        <v>153</v>
      </c>
      <c r="B45" s="103"/>
      <c r="C45" s="120"/>
      <c r="D45" s="120"/>
      <c r="E45" s="120"/>
      <c r="F45" s="120"/>
      <c r="G45" s="120"/>
      <c r="H45" s="120"/>
      <c r="I45" s="120"/>
      <c r="J45" s="120"/>
      <c r="K45" s="120"/>
      <c r="L45" s="120"/>
      <c r="M45" s="120"/>
      <c r="N45" s="120"/>
      <c r="O45" s="98">
        <f t="shared" si="2"/>
        <v>0</v>
      </c>
      <c r="P45" s="94"/>
    </row>
    <row r="46" spans="1:16">
      <c r="A46" s="102" t="s">
        <v>154</v>
      </c>
      <c r="B46" s="103"/>
      <c r="C46" s="120"/>
      <c r="D46" s="120"/>
      <c r="E46" s="120"/>
      <c r="F46" s="120"/>
      <c r="G46" s="120"/>
      <c r="H46" s="120"/>
      <c r="I46" s="120"/>
      <c r="J46" s="120"/>
      <c r="K46" s="120"/>
      <c r="L46" s="120"/>
      <c r="M46" s="120"/>
      <c r="N46" s="120"/>
      <c r="O46" s="98">
        <f t="shared" si="2"/>
        <v>0</v>
      </c>
      <c r="P46" s="94"/>
    </row>
    <row r="47" spans="1:16">
      <c r="A47" s="102" t="s">
        <v>155</v>
      </c>
      <c r="B47" s="103"/>
      <c r="C47" s="120"/>
      <c r="D47" s="120"/>
      <c r="E47" s="120"/>
      <c r="F47" s="120"/>
      <c r="G47" s="120"/>
      <c r="H47" s="120"/>
      <c r="I47" s="120"/>
      <c r="J47" s="120"/>
      <c r="K47" s="120"/>
      <c r="L47" s="120"/>
      <c r="M47" s="120"/>
      <c r="N47" s="120"/>
      <c r="O47" s="98">
        <f t="shared" si="2"/>
        <v>0</v>
      </c>
      <c r="P47" s="94"/>
    </row>
    <row r="48" spans="1:16">
      <c r="A48" s="111" t="s">
        <v>156</v>
      </c>
      <c r="B48" s="112"/>
      <c r="C48" s="120"/>
      <c r="D48" s="120"/>
      <c r="E48" s="120"/>
      <c r="F48" s="120"/>
      <c r="G48" s="120"/>
      <c r="H48" s="120"/>
      <c r="I48" s="120"/>
      <c r="J48" s="120"/>
      <c r="K48" s="120"/>
      <c r="L48" s="120"/>
      <c r="M48" s="120"/>
      <c r="N48" s="120"/>
      <c r="O48" s="98">
        <f t="shared" si="2"/>
        <v>0</v>
      </c>
      <c r="P48" s="94"/>
    </row>
    <row r="49" spans="1:16">
      <c r="A49" s="111" t="s">
        <v>157</v>
      </c>
      <c r="B49" s="112"/>
      <c r="C49" s="120"/>
      <c r="D49" s="120"/>
      <c r="E49" s="120"/>
      <c r="F49" s="120"/>
      <c r="G49" s="120"/>
      <c r="H49" s="120"/>
      <c r="I49" s="120"/>
      <c r="J49" s="120"/>
      <c r="K49" s="120"/>
      <c r="L49" s="120"/>
      <c r="M49" s="120"/>
      <c r="N49" s="120"/>
      <c r="O49" s="98">
        <f t="shared" si="2"/>
        <v>0</v>
      </c>
      <c r="P49" s="94"/>
    </row>
    <row r="50" spans="1:16">
      <c r="A50" s="102" t="s">
        <v>158</v>
      </c>
      <c r="B50" s="103"/>
      <c r="C50" s="120"/>
      <c r="D50" s="120"/>
      <c r="E50" s="120"/>
      <c r="F50" s="120"/>
      <c r="G50" s="120"/>
      <c r="H50" s="120"/>
      <c r="I50" s="120"/>
      <c r="J50" s="120"/>
      <c r="K50" s="120"/>
      <c r="L50" s="120"/>
      <c r="M50" s="120"/>
      <c r="N50" s="120"/>
      <c r="O50" s="98">
        <f t="shared" si="2"/>
        <v>0</v>
      </c>
      <c r="P50" s="94"/>
    </row>
    <row r="51" spans="1:16">
      <c r="A51" s="102" t="s">
        <v>158</v>
      </c>
      <c r="B51" s="103"/>
      <c r="C51" s="120"/>
      <c r="D51" s="120"/>
      <c r="E51" s="120"/>
      <c r="F51" s="120"/>
      <c r="G51" s="120"/>
      <c r="H51" s="120"/>
      <c r="I51" s="120"/>
      <c r="J51" s="120"/>
      <c r="K51" s="120"/>
      <c r="L51" s="120"/>
      <c r="M51" s="120"/>
      <c r="N51" s="120"/>
      <c r="O51" s="98">
        <f t="shared" si="2"/>
        <v>0</v>
      </c>
      <c r="P51" s="94"/>
    </row>
    <row r="52" spans="1:16" ht="16.2" thickBot="1">
      <c r="A52" s="102" t="s">
        <v>158</v>
      </c>
      <c r="B52" s="103"/>
      <c r="C52" s="120"/>
      <c r="D52" s="120"/>
      <c r="E52" s="120"/>
      <c r="F52" s="120"/>
      <c r="G52" s="120"/>
      <c r="H52" s="120"/>
      <c r="I52" s="120"/>
      <c r="J52" s="120"/>
      <c r="K52" s="120"/>
      <c r="L52" s="120"/>
      <c r="M52" s="120"/>
      <c r="N52" s="120"/>
      <c r="O52" s="98">
        <f t="shared" si="2"/>
        <v>0</v>
      </c>
      <c r="P52" s="94"/>
    </row>
    <row r="53" spans="1:16" ht="16.2" thickBot="1">
      <c r="A53" s="144" t="s">
        <v>159</v>
      </c>
      <c r="B53" s="113"/>
      <c r="C53" s="98">
        <f t="shared" ref="C53:N53" si="4">SUM(C9:C52)</f>
        <v>300.56922893435649</v>
      </c>
      <c r="D53" s="98">
        <f t="shared" si="4"/>
        <v>300.56922893435649</v>
      </c>
      <c r="E53" s="98">
        <f t="shared" si="4"/>
        <v>300.56922893435649</v>
      </c>
      <c r="F53" s="98">
        <f t="shared" si="4"/>
        <v>300.56922893435649</v>
      </c>
      <c r="G53" s="98">
        <f t="shared" si="4"/>
        <v>300.56922893435649</v>
      </c>
      <c r="H53" s="98">
        <f t="shared" si="4"/>
        <v>300.56922893435649</v>
      </c>
      <c r="I53" s="98">
        <f t="shared" si="4"/>
        <v>300.56922893435649</v>
      </c>
      <c r="J53" s="98">
        <f t="shared" si="4"/>
        <v>300.56922893435649</v>
      </c>
      <c r="K53" s="98">
        <f t="shared" si="4"/>
        <v>300.56922893435649</v>
      </c>
      <c r="L53" s="98">
        <f t="shared" si="4"/>
        <v>300.56922893435649</v>
      </c>
      <c r="M53" s="98">
        <f t="shared" si="4"/>
        <v>300.56922893435649</v>
      </c>
      <c r="N53" s="98">
        <f t="shared" si="4"/>
        <v>300.56922893435649</v>
      </c>
      <c r="O53" s="114">
        <f>SUM(C53:N53)</f>
        <v>3606.8307472122779</v>
      </c>
      <c r="P53" s="94"/>
    </row>
    <row r="54" spans="1:16">
      <c r="A54" s="102" t="s">
        <v>160</v>
      </c>
      <c r="B54" s="103"/>
      <c r="C54" s="123"/>
      <c r="D54" s="123"/>
      <c r="E54" s="123"/>
      <c r="F54" s="123"/>
      <c r="G54" s="123"/>
      <c r="H54" s="123"/>
      <c r="I54" s="123"/>
      <c r="J54" s="123"/>
      <c r="K54" s="123"/>
      <c r="L54" s="123"/>
      <c r="M54" s="123"/>
      <c r="N54" s="123"/>
      <c r="O54" s="98">
        <f t="shared" si="2"/>
        <v>0</v>
      </c>
      <c r="P54" s="94"/>
    </row>
    <row r="55" spans="1:16" ht="16.2" thickBot="1">
      <c r="A55" s="102" t="s">
        <v>161</v>
      </c>
      <c r="B55" s="103"/>
      <c r="C55" s="124"/>
      <c r="D55" s="125"/>
      <c r="E55" s="125"/>
      <c r="F55" s="125"/>
      <c r="G55" s="125"/>
      <c r="H55" s="125"/>
      <c r="I55" s="125"/>
      <c r="J55" s="125"/>
      <c r="K55" s="125"/>
      <c r="L55" s="125"/>
      <c r="M55" s="125"/>
      <c r="N55" s="125"/>
      <c r="O55" s="98">
        <f t="shared" si="2"/>
        <v>0</v>
      </c>
      <c r="P55" s="94"/>
    </row>
    <row r="56" spans="1:16" ht="16.2" thickBot="1">
      <c r="A56" s="143" t="s">
        <v>162</v>
      </c>
      <c r="B56" s="115"/>
      <c r="C56" s="122">
        <f t="shared" ref="C56:N56" si="5">SUM(C53:C55)</f>
        <v>300.56922893435649</v>
      </c>
      <c r="D56" s="122">
        <f t="shared" si="5"/>
        <v>300.56922893435649</v>
      </c>
      <c r="E56" s="122">
        <f t="shared" si="5"/>
        <v>300.56922893435649</v>
      </c>
      <c r="F56" s="122">
        <f t="shared" si="5"/>
        <v>300.56922893435649</v>
      </c>
      <c r="G56" s="122">
        <f t="shared" si="5"/>
        <v>300.56922893435649</v>
      </c>
      <c r="H56" s="122">
        <f t="shared" si="5"/>
        <v>300.56922893435649</v>
      </c>
      <c r="I56" s="122">
        <f t="shared" si="5"/>
        <v>300.56922893435649</v>
      </c>
      <c r="J56" s="122">
        <f t="shared" si="5"/>
        <v>300.56922893435649</v>
      </c>
      <c r="K56" s="122">
        <f t="shared" si="5"/>
        <v>300.56922893435649</v>
      </c>
      <c r="L56" s="122">
        <f t="shared" si="5"/>
        <v>300.56922893435649</v>
      </c>
      <c r="M56" s="122">
        <f t="shared" si="5"/>
        <v>300.56922893435649</v>
      </c>
      <c r="N56" s="122">
        <f t="shared" si="5"/>
        <v>300.56922893435649</v>
      </c>
      <c r="O56" s="114">
        <f>SUM(C56:N56)</f>
        <v>3606.8307472122779</v>
      </c>
      <c r="P56" s="94"/>
    </row>
    <row r="57" spans="1:16" ht="16.8" thickTop="1" thickBot="1">
      <c r="A57" s="116" t="s">
        <v>163</v>
      </c>
      <c r="B57" s="117">
        <f>B2</f>
        <v>10027.169252787719</v>
      </c>
      <c r="C57" s="118">
        <f t="shared" ref="C57:O57" si="6">SUM(C7-C56)</f>
        <v>9726.6000238533616</v>
      </c>
      <c r="D57" s="118">
        <f t="shared" si="6"/>
        <v>9426.0307949190046</v>
      </c>
      <c r="E57" s="118">
        <f t="shared" si="6"/>
        <v>9125.4615659846477</v>
      </c>
      <c r="F57" s="118">
        <f t="shared" si="6"/>
        <v>8824.8923370502907</v>
      </c>
      <c r="G57" s="118">
        <f t="shared" si="6"/>
        <v>8524.3231081159338</v>
      </c>
      <c r="H57" s="118">
        <f t="shared" si="6"/>
        <v>8223.7538791815768</v>
      </c>
      <c r="I57" s="118">
        <f t="shared" si="6"/>
        <v>7923.1846502472199</v>
      </c>
      <c r="J57" s="118">
        <f t="shared" si="6"/>
        <v>7622.615421312863</v>
      </c>
      <c r="K57" s="118">
        <f t="shared" si="6"/>
        <v>7322.046192378506</v>
      </c>
      <c r="L57" s="118">
        <f t="shared" si="6"/>
        <v>7021.4769634441491</v>
      </c>
      <c r="M57" s="118">
        <f t="shared" si="6"/>
        <v>6720.9077345097921</v>
      </c>
      <c r="N57" s="118">
        <f t="shared" si="6"/>
        <v>6420.3385055754352</v>
      </c>
      <c r="O57" s="126">
        <f t="shared" si="6"/>
        <v>6420.3385055754406</v>
      </c>
      <c r="P57" s="94"/>
    </row>
    <row r="58" spans="1:16" s="23" customFormat="1" ht="23.25" customHeight="1" thickTop="1">
      <c r="A58" s="86"/>
      <c r="B58" s="36"/>
      <c r="C58" s="37"/>
      <c r="D58" s="37"/>
      <c r="E58" s="37"/>
      <c r="F58" s="37"/>
      <c r="G58" s="37"/>
      <c r="H58" s="37"/>
      <c r="I58" s="37"/>
      <c r="J58" s="37"/>
      <c r="K58" s="37"/>
      <c r="L58" s="37"/>
      <c r="M58" s="37"/>
      <c r="N58" s="37"/>
    </row>
    <row r="59" spans="1:16">
      <c r="A59" s="25"/>
      <c r="B59" s="13"/>
      <c r="C59" s="2"/>
      <c r="D59" s="2"/>
      <c r="E59" s="2"/>
      <c r="F59" s="2"/>
      <c r="G59" s="2"/>
      <c r="H59" s="2"/>
      <c r="I59" s="2"/>
      <c r="J59" s="2"/>
      <c r="K59" s="2"/>
      <c r="L59" s="2"/>
      <c r="M59" s="2"/>
      <c r="N59" s="2"/>
      <c r="O59" s="31"/>
    </row>
    <row r="60" spans="1:16">
      <c r="A60" s="25"/>
      <c r="B60" s="3"/>
      <c r="C60" s="6"/>
      <c r="D60" s="7"/>
      <c r="E60" s="7"/>
      <c r="F60" s="7"/>
      <c r="G60" s="7"/>
      <c r="H60" s="7"/>
      <c r="I60" s="7"/>
      <c r="J60" s="7"/>
      <c r="K60" s="7"/>
      <c r="L60" s="7"/>
      <c r="M60" s="7"/>
      <c r="N60" s="7"/>
      <c r="O60" s="34"/>
    </row>
    <row r="61" spans="1:16">
      <c r="A61" s="26"/>
      <c r="B61" s="4"/>
      <c r="C61" s="14"/>
      <c r="D61" s="14"/>
      <c r="E61" s="14"/>
      <c r="F61" s="14"/>
      <c r="G61" s="14"/>
      <c r="H61" s="14"/>
      <c r="I61" s="14"/>
      <c r="J61" s="14"/>
      <c r="K61" s="14"/>
      <c r="L61" s="14"/>
      <c r="M61" s="14"/>
      <c r="N61" s="14"/>
      <c r="O61" s="35"/>
    </row>
    <row r="62" spans="1:16">
      <c r="A62" s="27"/>
      <c r="B62" s="1"/>
      <c r="C62" s="8"/>
      <c r="D62" s="8"/>
      <c r="E62" s="8"/>
      <c r="F62" s="8"/>
      <c r="G62" s="8"/>
      <c r="H62" s="8"/>
      <c r="I62" s="8"/>
      <c r="J62" s="8"/>
      <c r="K62" s="8"/>
      <c r="L62" s="8"/>
      <c r="M62" s="8"/>
      <c r="N62" s="9"/>
      <c r="O62" s="32"/>
    </row>
    <row r="63" spans="1:16">
      <c r="A63" s="145" t="s">
        <v>19</v>
      </c>
      <c r="B63" s="1"/>
      <c r="C63" s="8"/>
      <c r="D63" s="8"/>
      <c r="E63" s="8"/>
      <c r="F63" s="8"/>
      <c r="G63" s="8"/>
      <c r="H63" s="8"/>
      <c r="I63" s="8"/>
      <c r="J63" s="8"/>
      <c r="K63" s="8"/>
      <c r="L63" s="8"/>
      <c r="M63" s="8"/>
      <c r="N63" s="9"/>
      <c r="O63" s="32"/>
    </row>
    <row r="64" spans="1:16">
      <c r="A64" s="146" t="str">
        <f ca="1">CONCATENATE("The Small Business Development Center (SBDC) has prepared this financial statement as of ", TEXT(A69,"mm/dd/yyyy")," based on information and assumptions provided by management.")</f>
        <v>The Small Business Development Center (SBDC) has prepared this financial statement as of 08/28/2025 based on information and assumptions provided by management.</v>
      </c>
      <c r="B64" s="1"/>
      <c r="C64" s="8"/>
      <c r="D64" s="8"/>
      <c r="E64" s="8"/>
      <c r="F64" s="8"/>
      <c r="G64" s="8"/>
      <c r="H64" s="8"/>
      <c r="I64" s="8"/>
      <c r="J64" s="8"/>
      <c r="K64" s="8"/>
      <c r="L64" s="8"/>
      <c r="M64" s="8"/>
      <c r="N64" s="9"/>
      <c r="O64" s="32"/>
    </row>
    <row r="65" spans="1:15">
      <c r="A65" s="147" t="s">
        <v>20</v>
      </c>
      <c r="B65" s="1"/>
      <c r="C65" s="8"/>
      <c r="D65" s="8"/>
      <c r="E65" s="8"/>
      <c r="F65" s="8"/>
      <c r="G65" s="8"/>
      <c r="H65" s="8"/>
      <c r="I65" s="8"/>
      <c r="J65" s="8"/>
      <c r="K65" s="8"/>
      <c r="L65" s="8"/>
      <c r="M65" s="8"/>
      <c r="N65" s="9"/>
      <c r="O65" s="32"/>
    </row>
    <row r="66" spans="1:15">
      <c r="A66" s="147" t="s">
        <v>21</v>
      </c>
      <c r="B66" s="3"/>
      <c r="C66" s="9"/>
      <c r="D66" s="9"/>
      <c r="E66" s="9"/>
      <c r="F66" s="9"/>
      <c r="G66" s="9"/>
      <c r="H66" s="9"/>
      <c r="I66" s="9"/>
      <c r="J66" s="9"/>
      <c r="K66" s="9"/>
      <c r="L66" s="9"/>
      <c r="M66" s="9"/>
      <c r="N66" s="9"/>
      <c r="O66" s="32"/>
    </row>
    <row r="67" spans="1:15">
      <c r="A67" s="26"/>
      <c r="B67" s="4"/>
      <c r="C67" s="9"/>
      <c r="D67" s="9"/>
      <c r="E67" s="9"/>
      <c r="F67" s="9"/>
      <c r="G67" s="9"/>
      <c r="H67" s="9"/>
      <c r="I67" s="9"/>
      <c r="J67" s="9"/>
      <c r="K67" s="9"/>
      <c r="L67" s="9"/>
      <c r="M67" s="9"/>
      <c r="N67" s="9"/>
      <c r="O67" s="32"/>
    </row>
    <row r="68" spans="1:15">
      <c r="A68" s="27"/>
      <c r="B68" s="1"/>
      <c r="C68" s="8"/>
      <c r="D68" s="8"/>
      <c r="E68" s="8"/>
      <c r="F68" s="8"/>
      <c r="G68" s="8"/>
      <c r="H68" s="8"/>
      <c r="I68" s="8"/>
      <c r="J68" s="8"/>
      <c r="K68" s="8"/>
      <c r="L68" s="8"/>
      <c r="M68" s="8"/>
      <c r="N68" s="8"/>
      <c r="O68" s="32"/>
    </row>
    <row r="69" spans="1:15">
      <c r="A69" s="150">
        <f ca="1">TODAY()</f>
        <v>45897</v>
      </c>
      <c r="B69" s="1"/>
      <c r="C69" s="8"/>
      <c r="D69" s="8"/>
      <c r="E69" s="8"/>
      <c r="F69" s="8"/>
      <c r="G69" s="8"/>
      <c r="H69" s="8"/>
      <c r="I69" s="8"/>
      <c r="J69" s="8"/>
      <c r="K69" s="8"/>
      <c r="L69" s="8"/>
      <c r="M69" s="8"/>
      <c r="N69" s="8"/>
      <c r="O69" s="32"/>
    </row>
    <row r="70" spans="1:15">
      <c r="A70" s="27"/>
      <c r="B70" s="1"/>
      <c r="C70" s="8"/>
      <c r="D70" s="8"/>
      <c r="E70" s="8"/>
      <c r="F70" s="8"/>
      <c r="G70" s="8"/>
      <c r="H70" s="8"/>
      <c r="I70" s="8"/>
      <c r="J70" s="8"/>
      <c r="K70" s="8"/>
      <c r="L70" s="8"/>
      <c r="M70" s="8"/>
      <c r="N70" s="8"/>
      <c r="O70" s="32"/>
    </row>
    <row r="71" spans="1:15">
      <c r="A71" s="27"/>
      <c r="B71" s="1"/>
      <c r="C71" s="8"/>
      <c r="D71" s="8"/>
      <c r="E71" s="8"/>
      <c r="F71" s="8"/>
      <c r="G71" s="8"/>
      <c r="H71" s="8"/>
      <c r="I71" s="8"/>
      <c r="J71" s="8"/>
      <c r="K71" s="8"/>
      <c r="L71" s="8"/>
      <c r="M71" s="8"/>
      <c r="N71" s="8"/>
      <c r="O71" s="32"/>
    </row>
    <row r="72" spans="1:15">
      <c r="A72" s="27"/>
      <c r="B72" s="1"/>
      <c r="C72" s="8"/>
      <c r="D72" s="8"/>
      <c r="E72" s="8"/>
      <c r="F72" s="8"/>
      <c r="G72" s="8"/>
      <c r="H72" s="8"/>
      <c r="I72" s="8"/>
      <c r="J72" s="8"/>
      <c r="K72" s="8"/>
      <c r="L72" s="8"/>
      <c r="M72" s="8"/>
      <c r="N72" s="8"/>
      <c r="O72" s="32"/>
    </row>
    <row r="73" spans="1:15">
      <c r="A73" s="27"/>
      <c r="B73" s="1"/>
      <c r="C73" s="8"/>
      <c r="D73" s="8"/>
      <c r="E73" s="8"/>
      <c r="F73" s="8"/>
      <c r="G73" s="8"/>
      <c r="H73" s="8"/>
      <c r="I73" s="8"/>
      <c r="J73" s="8"/>
      <c r="K73" s="8"/>
      <c r="L73" s="8"/>
      <c r="M73" s="8"/>
      <c r="N73" s="8"/>
      <c r="O73" s="32"/>
    </row>
    <row r="74" spans="1:15">
      <c r="A74" s="27"/>
      <c r="B74" s="1"/>
      <c r="C74" s="8"/>
      <c r="D74" s="8"/>
      <c r="E74" s="8"/>
      <c r="F74" s="8"/>
      <c r="G74" s="8"/>
      <c r="H74" s="8"/>
      <c r="I74" s="8"/>
      <c r="J74" s="8"/>
      <c r="K74" s="8"/>
      <c r="L74" s="8"/>
      <c r="M74" s="8"/>
      <c r="N74" s="8"/>
      <c r="O74" s="32"/>
    </row>
    <row r="75" spans="1:15">
      <c r="A75" s="27"/>
      <c r="B75" s="1"/>
      <c r="C75" s="8"/>
      <c r="D75" s="8"/>
      <c r="E75" s="8"/>
      <c r="F75" s="8"/>
      <c r="G75" s="8"/>
      <c r="H75" s="8"/>
      <c r="I75" s="8"/>
      <c r="J75" s="8"/>
      <c r="K75" s="8"/>
      <c r="L75" s="8"/>
      <c r="M75" s="8"/>
      <c r="N75" s="8"/>
      <c r="O75" s="32"/>
    </row>
    <row r="76" spans="1:15">
      <c r="A76" s="27"/>
      <c r="B76" s="1"/>
      <c r="C76" s="8"/>
      <c r="D76" s="8"/>
      <c r="E76" s="8"/>
      <c r="F76" s="8"/>
      <c r="G76" s="8"/>
      <c r="H76" s="8"/>
      <c r="I76" s="8"/>
      <c r="J76" s="8"/>
      <c r="K76" s="8"/>
      <c r="L76" s="8"/>
      <c r="M76" s="8"/>
      <c r="N76" s="8"/>
      <c r="O76" s="32"/>
    </row>
    <row r="77" spans="1:15">
      <c r="A77" s="27"/>
      <c r="B77" s="1"/>
      <c r="C77" s="8"/>
      <c r="D77" s="8"/>
      <c r="E77" s="8"/>
      <c r="F77" s="8"/>
      <c r="G77" s="8"/>
      <c r="H77" s="8"/>
      <c r="I77" s="8"/>
      <c r="J77" s="8"/>
      <c r="K77" s="8"/>
      <c r="L77" s="8"/>
      <c r="M77" s="8"/>
      <c r="N77" s="8"/>
      <c r="O77" s="32"/>
    </row>
    <row r="78" spans="1:15">
      <c r="A78" s="27"/>
      <c r="B78" s="1"/>
      <c r="C78" s="8"/>
      <c r="D78" s="8"/>
      <c r="E78" s="8"/>
      <c r="F78" s="8"/>
      <c r="G78" s="8"/>
      <c r="H78" s="8"/>
      <c r="I78" s="8"/>
      <c r="J78" s="8"/>
      <c r="K78" s="8"/>
      <c r="L78" s="8"/>
      <c r="M78" s="8"/>
      <c r="N78" s="8"/>
      <c r="O78" s="32"/>
    </row>
    <row r="79" spans="1:15">
      <c r="A79" s="27"/>
      <c r="B79" s="1"/>
      <c r="C79" s="8"/>
      <c r="D79" s="8"/>
      <c r="E79" s="8"/>
      <c r="F79" s="8"/>
      <c r="G79" s="8"/>
      <c r="H79" s="8"/>
      <c r="I79" s="8"/>
      <c r="J79" s="8"/>
      <c r="K79" s="8"/>
      <c r="L79" s="8"/>
      <c r="M79" s="8"/>
      <c r="N79" s="8"/>
      <c r="O79" s="32"/>
    </row>
    <row r="80" spans="1:15">
      <c r="A80" s="27"/>
      <c r="B80" s="1"/>
      <c r="C80" s="8"/>
      <c r="D80" s="8"/>
      <c r="E80" s="8"/>
      <c r="F80" s="8"/>
      <c r="G80" s="8"/>
      <c r="H80" s="8"/>
      <c r="I80" s="8"/>
      <c r="J80" s="8"/>
      <c r="K80" s="8"/>
      <c r="L80" s="8"/>
      <c r="M80" s="8"/>
      <c r="N80" s="8"/>
      <c r="O80" s="32"/>
    </row>
    <row r="81" spans="1:15">
      <c r="A81" s="27"/>
      <c r="B81" s="1"/>
      <c r="C81" s="8"/>
      <c r="D81" s="10"/>
      <c r="E81" s="10"/>
      <c r="F81" s="10"/>
      <c r="G81" s="10"/>
      <c r="H81" s="10"/>
      <c r="I81" s="10"/>
      <c r="J81" s="10"/>
      <c r="K81" s="10"/>
      <c r="L81" s="10"/>
      <c r="M81" s="10"/>
      <c r="N81" s="10"/>
      <c r="O81" s="32"/>
    </row>
    <row r="82" spans="1:15">
      <c r="A82" s="27"/>
      <c r="B82" s="1"/>
      <c r="C82" s="8"/>
      <c r="D82" s="8"/>
      <c r="E82" s="8"/>
      <c r="F82" s="8"/>
      <c r="G82" s="8"/>
      <c r="H82" s="8"/>
      <c r="I82" s="8"/>
      <c r="J82" s="8"/>
      <c r="K82" s="8"/>
      <c r="L82" s="8"/>
      <c r="M82" s="8"/>
      <c r="N82" s="8"/>
      <c r="O82" s="32"/>
    </row>
    <row r="83" spans="1:15">
      <c r="A83" s="27"/>
      <c r="B83" s="1"/>
      <c r="C83" s="8"/>
      <c r="D83" s="8"/>
      <c r="E83" s="8"/>
      <c r="F83" s="8"/>
      <c r="G83" s="8"/>
      <c r="H83" s="8"/>
      <c r="I83" s="8"/>
      <c r="J83" s="8"/>
      <c r="K83" s="8"/>
      <c r="L83" s="8"/>
      <c r="M83" s="8"/>
      <c r="N83" s="8"/>
      <c r="O83" s="32"/>
    </row>
    <row r="84" spans="1:15">
      <c r="A84" s="28"/>
      <c r="B84" s="5"/>
      <c r="C84" s="8"/>
      <c r="D84" s="8"/>
      <c r="E84" s="8"/>
      <c r="F84" s="8"/>
      <c r="G84" s="8"/>
      <c r="H84" s="8"/>
      <c r="I84" s="8"/>
      <c r="J84" s="8"/>
      <c r="K84" s="8"/>
      <c r="L84" s="8"/>
      <c r="M84" s="8"/>
      <c r="N84" s="8"/>
      <c r="O84" s="32"/>
    </row>
    <row r="85" spans="1:15">
      <c r="A85" s="27"/>
      <c r="B85" s="1"/>
      <c r="C85" s="8"/>
      <c r="D85" s="8"/>
      <c r="E85" s="8"/>
      <c r="F85" s="8"/>
      <c r="G85" s="8"/>
      <c r="H85" s="8"/>
      <c r="I85" s="8"/>
      <c r="J85" s="8"/>
      <c r="K85" s="8"/>
      <c r="L85" s="8"/>
      <c r="M85" s="8"/>
      <c r="N85" s="8"/>
      <c r="O85" s="32"/>
    </row>
    <row r="86" spans="1:15">
      <c r="A86" s="27"/>
      <c r="B86" s="1"/>
      <c r="C86" s="8"/>
      <c r="D86" s="8"/>
      <c r="E86" s="8"/>
      <c r="F86" s="8"/>
      <c r="G86" s="8"/>
      <c r="H86" s="8"/>
      <c r="I86" s="8"/>
      <c r="J86" s="8"/>
      <c r="K86" s="8"/>
      <c r="L86" s="8"/>
      <c r="M86" s="8"/>
      <c r="N86" s="8"/>
      <c r="O86" s="32"/>
    </row>
    <row r="87" spans="1:15">
      <c r="A87" s="27"/>
      <c r="B87" s="1"/>
      <c r="C87" s="8"/>
      <c r="D87" s="8"/>
      <c r="E87" s="8"/>
      <c r="F87" s="8"/>
      <c r="G87" s="8"/>
      <c r="H87" s="8"/>
      <c r="I87" s="8"/>
      <c r="J87" s="8"/>
      <c r="K87" s="8"/>
      <c r="L87" s="8"/>
      <c r="M87" s="8"/>
      <c r="N87" s="8"/>
      <c r="O87" s="32"/>
    </row>
    <row r="88" spans="1:15">
      <c r="A88" s="27"/>
      <c r="B88" s="1"/>
      <c r="C88" s="8"/>
      <c r="D88" s="8"/>
      <c r="E88" s="8"/>
      <c r="F88" s="8"/>
      <c r="G88" s="8"/>
      <c r="H88" s="8"/>
      <c r="I88" s="8"/>
      <c r="J88" s="8"/>
      <c r="K88" s="8"/>
      <c r="L88" s="8"/>
      <c r="M88" s="8"/>
      <c r="N88" s="8"/>
      <c r="O88" s="32"/>
    </row>
    <row r="89" spans="1:15">
      <c r="A89" s="27"/>
      <c r="B89" s="1"/>
      <c r="C89" s="8"/>
      <c r="D89" s="8"/>
      <c r="E89" s="8"/>
      <c r="F89" s="8"/>
      <c r="G89" s="8"/>
      <c r="H89" s="8"/>
      <c r="I89" s="8"/>
      <c r="J89" s="8"/>
      <c r="K89" s="8"/>
      <c r="L89" s="8"/>
      <c r="M89" s="8"/>
      <c r="N89" s="8"/>
      <c r="O89" s="32"/>
    </row>
    <row r="90" spans="1:15">
      <c r="A90" s="27"/>
      <c r="B90" s="1"/>
      <c r="C90" s="8"/>
      <c r="D90" s="8"/>
      <c r="E90" s="8"/>
      <c r="F90" s="8"/>
      <c r="G90" s="8"/>
      <c r="H90" s="8"/>
      <c r="I90" s="8"/>
      <c r="J90" s="8"/>
      <c r="K90" s="8"/>
      <c r="L90" s="8"/>
      <c r="M90" s="8"/>
      <c r="N90" s="8"/>
      <c r="O90" s="32"/>
    </row>
    <row r="91" spans="1:15">
      <c r="A91" s="27"/>
      <c r="B91" s="1"/>
      <c r="C91" s="9"/>
      <c r="D91" s="9"/>
      <c r="E91" s="9"/>
      <c r="F91" s="9"/>
      <c r="G91" s="9"/>
      <c r="H91" s="9"/>
      <c r="I91" s="9"/>
      <c r="J91" s="9"/>
      <c r="K91" s="9"/>
      <c r="L91" s="9"/>
      <c r="M91" s="9"/>
      <c r="N91" s="9"/>
      <c r="O91" s="32"/>
    </row>
    <row r="92" spans="1:15">
      <c r="A92" s="27"/>
      <c r="B92" s="1"/>
      <c r="C92" s="8"/>
      <c r="D92" s="8"/>
      <c r="E92" s="8"/>
      <c r="F92" s="8"/>
      <c r="G92" s="8"/>
      <c r="H92" s="8"/>
      <c r="I92" s="8"/>
      <c r="J92" s="8"/>
      <c r="K92" s="8"/>
      <c r="L92" s="8"/>
      <c r="M92" s="8"/>
      <c r="N92" s="8"/>
      <c r="O92" s="32"/>
    </row>
    <row r="93" spans="1:15">
      <c r="A93" s="27"/>
      <c r="B93" s="1"/>
      <c r="C93" s="11"/>
      <c r="D93" s="12"/>
      <c r="E93" s="12"/>
      <c r="F93" s="12"/>
      <c r="G93" s="12"/>
      <c r="H93" s="12"/>
      <c r="I93" s="12"/>
      <c r="J93" s="12"/>
      <c r="K93" s="12"/>
      <c r="L93" s="12"/>
      <c r="M93" s="12"/>
      <c r="N93" s="12"/>
      <c r="O93" s="32"/>
    </row>
    <row r="94" spans="1:15">
      <c r="A94" s="27"/>
      <c r="B94" s="1"/>
      <c r="C94" s="8"/>
      <c r="D94" s="8"/>
      <c r="E94" s="8"/>
      <c r="F94" s="8"/>
      <c r="G94" s="8"/>
      <c r="H94" s="8"/>
      <c r="I94" s="8"/>
      <c r="J94" s="8"/>
      <c r="K94" s="8"/>
      <c r="L94" s="8"/>
      <c r="M94" s="8"/>
      <c r="N94" s="8"/>
      <c r="O94" s="32"/>
    </row>
    <row r="95" spans="1:15">
      <c r="A95" s="29"/>
      <c r="B95" s="15"/>
      <c r="C95" s="9"/>
      <c r="D95" s="9"/>
      <c r="E95" s="9"/>
      <c r="F95" s="9"/>
      <c r="G95" s="9"/>
      <c r="H95" s="9"/>
      <c r="I95" s="9"/>
      <c r="J95" s="9"/>
      <c r="K95" s="9"/>
      <c r="L95" s="9"/>
      <c r="M95" s="9"/>
      <c r="N95" s="9"/>
      <c r="O95" s="32"/>
    </row>
    <row r="96" spans="1:15">
      <c r="A96" s="25"/>
      <c r="B96" s="3"/>
      <c r="C96" s="9"/>
      <c r="D96" s="9"/>
      <c r="E96" s="9"/>
      <c r="F96" s="9"/>
      <c r="G96" s="9"/>
      <c r="H96" s="9"/>
      <c r="I96" s="9"/>
      <c r="J96" s="9"/>
      <c r="K96" s="9"/>
      <c r="L96" s="9"/>
      <c r="M96" s="9"/>
      <c r="N96" s="9"/>
      <c r="O96" s="32"/>
    </row>
    <row r="97" spans="1:15" ht="13.5" customHeight="1"/>
    <row r="98" spans="1:15">
      <c r="A98" s="25"/>
      <c r="B98" s="13"/>
      <c r="C98" s="2"/>
      <c r="D98" s="2"/>
      <c r="E98" s="2"/>
      <c r="F98" s="2"/>
      <c r="G98" s="2"/>
      <c r="H98" s="2"/>
      <c r="I98" s="2"/>
      <c r="J98" s="2"/>
      <c r="K98" s="2"/>
      <c r="L98" s="2"/>
      <c r="M98" s="2"/>
      <c r="N98" s="2"/>
      <c r="O98" s="31"/>
    </row>
    <row r="99" spans="1:15">
      <c r="A99" s="25"/>
      <c r="B99" s="3"/>
      <c r="C99" s="6"/>
      <c r="D99" s="7"/>
      <c r="E99" s="7"/>
      <c r="F99" s="7"/>
      <c r="G99" s="7"/>
      <c r="H99" s="7"/>
      <c r="I99" s="7"/>
      <c r="J99" s="7"/>
      <c r="K99" s="7"/>
      <c r="L99" s="7"/>
      <c r="M99" s="7"/>
      <c r="N99" s="7"/>
      <c r="O99" s="34"/>
    </row>
    <row r="100" spans="1:15">
      <c r="A100" s="26"/>
      <c r="B100" s="4"/>
      <c r="C100" s="14"/>
      <c r="D100" s="14"/>
      <c r="E100" s="14"/>
      <c r="F100" s="14"/>
      <c r="G100" s="14"/>
      <c r="H100" s="14"/>
      <c r="I100" s="14"/>
      <c r="J100" s="14"/>
      <c r="K100" s="14"/>
      <c r="L100" s="14"/>
      <c r="M100" s="14"/>
      <c r="N100" s="14"/>
      <c r="O100" s="35"/>
    </row>
    <row r="101" spans="1:15">
      <c r="A101" s="27"/>
      <c r="B101" s="1"/>
      <c r="C101" s="8"/>
      <c r="D101" s="8"/>
      <c r="E101" s="8"/>
      <c r="F101" s="8"/>
      <c r="G101" s="8"/>
      <c r="H101" s="8"/>
      <c r="I101" s="8"/>
      <c r="J101" s="8"/>
      <c r="K101" s="8"/>
      <c r="L101" s="8"/>
      <c r="M101" s="8"/>
      <c r="N101" s="9"/>
      <c r="O101" s="32"/>
    </row>
    <row r="102" spans="1:15">
      <c r="A102" s="27"/>
      <c r="B102" s="1"/>
      <c r="C102" s="8"/>
      <c r="D102" s="8"/>
      <c r="E102" s="8"/>
      <c r="F102" s="8"/>
      <c r="G102" s="8"/>
      <c r="H102" s="8"/>
      <c r="I102" s="8"/>
      <c r="J102" s="8"/>
      <c r="K102" s="8"/>
      <c r="L102" s="8"/>
      <c r="M102" s="8"/>
      <c r="N102" s="9"/>
      <c r="O102" s="32"/>
    </row>
    <row r="103" spans="1:15">
      <c r="A103" s="27"/>
      <c r="B103" s="1"/>
      <c r="C103" s="8"/>
      <c r="D103" s="8"/>
      <c r="E103" s="8"/>
      <c r="F103" s="8"/>
      <c r="G103" s="8"/>
      <c r="H103" s="8"/>
      <c r="I103" s="8"/>
      <c r="J103" s="8"/>
      <c r="K103" s="8"/>
      <c r="L103" s="8"/>
      <c r="M103" s="8"/>
      <c r="N103" s="9"/>
      <c r="O103" s="32"/>
    </row>
    <row r="104" spans="1:15">
      <c r="A104" s="27"/>
      <c r="B104" s="1"/>
      <c r="C104" s="8"/>
      <c r="D104" s="8"/>
      <c r="E104" s="8"/>
      <c r="F104" s="8"/>
      <c r="G104" s="8"/>
      <c r="H104" s="8"/>
      <c r="I104" s="8"/>
      <c r="J104" s="8"/>
      <c r="K104" s="8"/>
      <c r="L104" s="8"/>
      <c r="M104" s="8"/>
      <c r="N104" s="9"/>
      <c r="O104" s="32"/>
    </row>
    <row r="105" spans="1:15">
      <c r="A105" s="25"/>
      <c r="B105" s="3"/>
      <c r="C105" s="9"/>
      <c r="D105" s="9"/>
      <c r="E105" s="9"/>
      <c r="F105" s="9"/>
      <c r="G105" s="9"/>
      <c r="H105" s="9"/>
      <c r="I105" s="9"/>
      <c r="J105" s="9"/>
      <c r="K105" s="9"/>
      <c r="L105" s="9"/>
      <c r="M105" s="9"/>
      <c r="N105" s="9"/>
      <c r="O105" s="32"/>
    </row>
    <row r="106" spans="1:15">
      <c r="A106" s="26"/>
      <c r="B106" s="4"/>
      <c r="C106" s="9"/>
      <c r="D106" s="9"/>
      <c r="E106" s="9"/>
      <c r="F106" s="9"/>
      <c r="G106" s="9"/>
      <c r="H106" s="9"/>
      <c r="I106" s="9"/>
      <c r="J106" s="9"/>
      <c r="K106" s="9"/>
      <c r="L106" s="9"/>
      <c r="M106" s="9"/>
      <c r="N106" s="9"/>
      <c r="O106" s="32"/>
    </row>
    <row r="107" spans="1:15">
      <c r="A107" s="27"/>
      <c r="B107" s="1"/>
      <c r="C107" s="8"/>
      <c r="D107" s="8"/>
      <c r="E107" s="8"/>
      <c r="F107" s="8"/>
      <c r="G107" s="8"/>
      <c r="H107" s="8"/>
      <c r="I107" s="8"/>
      <c r="J107" s="8"/>
      <c r="K107" s="8"/>
      <c r="L107" s="8"/>
      <c r="M107" s="8"/>
      <c r="N107" s="8"/>
      <c r="O107" s="32"/>
    </row>
    <row r="108" spans="1:15">
      <c r="A108" s="27"/>
      <c r="B108" s="1"/>
      <c r="C108" s="8"/>
      <c r="D108" s="8"/>
      <c r="E108" s="8"/>
      <c r="F108" s="8"/>
      <c r="G108" s="8"/>
      <c r="H108" s="8"/>
      <c r="I108" s="8"/>
      <c r="J108" s="8"/>
      <c r="K108" s="8"/>
      <c r="L108" s="8"/>
      <c r="M108" s="8"/>
      <c r="N108" s="8"/>
      <c r="O108" s="32"/>
    </row>
    <row r="109" spans="1:15">
      <c r="A109" s="27"/>
      <c r="B109" s="1"/>
      <c r="C109" s="8"/>
      <c r="D109" s="8"/>
      <c r="E109" s="8"/>
      <c r="F109" s="8"/>
      <c r="G109" s="8"/>
      <c r="H109" s="8"/>
      <c r="I109" s="8"/>
      <c r="J109" s="8"/>
      <c r="K109" s="8"/>
      <c r="L109" s="8"/>
      <c r="M109" s="8"/>
      <c r="N109" s="8"/>
      <c r="O109" s="32"/>
    </row>
    <row r="110" spans="1:15">
      <c r="A110" s="27"/>
      <c r="B110" s="1"/>
      <c r="C110" s="8"/>
      <c r="D110" s="8"/>
      <c r="E110" s="8"/>
      <c r="F110" s="8"/>
      <c r="G110" s="8"/>
      <c r="H110" s="8"/>
      <c r="I110" s="8"/>
      <c r="J110" s="8"/>
      <c r="K110" s="8"/>
      <c r="L110" s="8"/>
      <c r="M110" s="8"/>
      <c r="N110" s="8"/>
      <c r="O110" s="32"/>
    </row>
    <row r="111" spans="1:15">
      <c r="A111" s="27"/>
      <c r="B111" s="1"/>
      <c r="C111" s="8"/>
      <c r="D111" s="8"/>
      <c r="E111" s="8"/>
      <c r="F111" s="8"/>
      <c r="G111" s="8"/>
      <c r="H111" s="8"/>
      <c r="I111" s="8"/>
      <c r="J111" s="8"/>
      <c r="K111" s="8"/>
      <c r="L111" s="8"/>
      <c r="M111" s="8"/>
      <c r="N111" s="8"/>
      <c r="O111" s="32"/>
    </row>
    <row r="112" spans="1:15">
      <c r="A112" s="27"/>
      <c r="B112" s="1"/>
      <c r="C112" s="8"/>
      <c r="D112" s="8"/>
      <c r="E112" s="8"/>
      <c r="F112" s="8"/>
      <c r="G112" s="8"/>
      <c r="H112" s="8"/>
      <c r="I112" s="8"/>
      <c r="J112" s="8"/>
      <c r="K112" s="8"/>
      <c r="L112" s="8"/>
      <c r="M112" s="8"/>
      <c r="N112" s="8"/>
      <c r="O112" s="32"/>
    </row>
    <row r="113" spans="1:15">
      <c r="A113" s="27"/>
      <c r="B113" s="1"/>
      <c r="C113" s="8"/>
      <c r="D113" s="8"/>
      <c r="E113" s="8"/>
      <c r="F113" s="8"/>
      <c r="G113" s="8"/>
      <c r="H113" s="8"/>
      <c r="I113" s="8"/>
      <c r="J113" s="8"/>
      <c r="K113" s="8"/>
      <c r="L113" s="8"/>
      <c r="M113" s="8"/>
      <c r="N113" s="8"/>
      <c r="O113" s="32"/>
    </row>
    <row r="114" spans="1:15">
      <c r="A114" s="27"/>
      <c r="B114" s="1"/>
      <c r="C114" s="8"/>
      <c r="D114" s="8"/>
      <c r="E114" s="8"/>
      <c r="F114" s="8"/>
      <c r="G114" s="8"/>
      <c r="H114" s="8"/>
      <c r="I114" s="8"/>
      <c r="J114" s="8"/>
      <c r="K114" s="8"/>
      <c r="L114" s="8"/>
      <c r="M114" s="8"/>
      <c r="N114" s="8"/>
      <c r="O114" s="32"/>
    </row>
    <row r="115" spans="1:15">
      <c r="A115" s="27"/>
      <c r="B115" s="1"/>
      <c r="C115" s="8"/>
      <c r="D115" s="8"/>
      <c r="E115" s="8"/>
      <c r="F115" s="8"/>
      <c r="G115" s="8"/>
      <c r="H115" s="8"/>
      <c r="I115" s="8"/>
      <c r="J115" s="8"/>
      <c r="K115" s="8"/>
      <c r="L115" s="8"/>
      <c r="M115" s="8"/>
      <c r="N115" s="8"/>
      <c r="O115" s="32"/>
    </row>
    <row r="116" spans="1:15">
      <c r="A116" s="27"/>
      <c r="B116" s="1"/>
      <c r="C116" s="8"/>
      <c r="D116" s="8"/>
      <c r="E116" s="8"/>
      <c r="F116" s="8"/>
      <c r="G116" s="8"/>
      <c r="H116" s="8"/>
      <c r="I116" s="8"/>
      <c r="J116" s="8"/>
      <c r="K116" s="8"/>
      <c r="L116" s="8"/>
      <c r="M116" s="8"/>
      <c r="N116" s="8"/>
      <c r="O116" s="32"/>
    </row>
    <row r="117" spans="1:15">
      <c r="A117" s="27"/>
      <c r="B117" s="1"/>
      <c r="C117" s="8"/>
      <c r="D117" s="8"/>
      <c r="E117" s="8"/>
      <c r="F117" s="8"/>
      <c r="G117" s="8"/>
      <c r="H117" s="8"/>
      <c r="I117" s="8"/>
      <c r="J117" s="8"/>
      <c r="K117" s="8"/>
      <c r="L117" s="8"/>
      <c r="M117" s="8"/>
      <c r="N117" s="8"/>
      <c r="O117" s="32"/>
    </row>
    <row r="118" spans="1:15">
      <c r="A118" s="27"/>
      <c r="B118" s="1"/>
      <c r="C118" s="8"/>
      <c r="D118" s="8"/>
      <c r="E118" s="8"/>
      <c r="F118" s="8"/>
      <c r="G118" s="8"/>
      <c r="H118" s="8"/>
      <c r="I118" s="8"/>
      <c r="J118" s="8"/>
      <c r="K118" s="8"/>
      <c r="L118" s="8"/>
      <c r="M118" s="8"/>
      <c r="N118" s="8"/>
      <c r="O118" s="32"/>
    </row>
    <row r="119" spans="1:15">
      <c r="A119" s="27"/>
      <c r="B119" s="1"/>
      <c r="C119" s="8"/>
      <c r="D119" s="8"/>
      <c r="E119" s="8"/>
      <c r="F119" s="8"/>
      <c r="G119" s="8"/>
      <c r="H119" s="8"/>
      <c r="I119" s="8"/>
      <c r="J119" s="8"/>
      <c r="K119" s="8"/>
      <c r="L119" s="8"/>
      <c r="M119" s="8"/>
      <c r="N119" s="8"/>
      <c r="O119" s="32"/>
    </row>
    <row r="120" spans="1:15">
      <c r="A120" s="27"/>
      <c r="B120" s="1"/>
      <c r="C120" s="8"/>
      <c r="D120" s="10"/>
      <c r="E120" s="10"/>
      <c r="F120" s="10"/>
      <c r="G120" s="10"/>
      <c r="H120" s="10"/>
      <c r="I120" s="10"/>
      <c r="J120" s="10"/>
      <c r="K120" s="10"/>
      <c r="L120" s="10"/>
      <c r="M120" s="10"/>
      <c r="N120" s="10"/>
      <c r="O120" s="32"/>
    </row>
    <row r="121" spans="1:15">
      <c r="A121" s="27"/>
      <c r="B121" s="1"/>
      <c r="C121" s="8"/>
      <c r="D121" s="8"/>
      <c r="E121" s="8"/>
      <c r="F121" s="8"/>
      <c r="G121" s="8"/>
      <c r="H121" s="8"/>
      <c r="I121" s="8"/>
      <c r="J121" s="8"/>
      <c r="K121" s="8"/>
      <c r="L121" s="8"/>
      <c r="M121" s="8"/>
      <c r="N121" s="8"/>
      <c r="O121" s="32"/>
    </row>
    <row r="122" spans="1:15">
      <c r="A122" s="27"/>
      <c r="B122" s="1"/>
      <c r="C122" s="8"/>
      <c r="D122" s="8"/>
      <c r="E122" s="8"/>
      <c r="F122" s="8"/>
      <c r="G122" s="8"/>
      <c r="H122" s="8"/>
      <c r="I122" s="8"/>
      <c r="J122" s="8"/>
      <c r="K122" s="8"/>
      <c r="L122" s="8"/>
      <c r="M122" s="8"/>
      <c r="N122" s="8"/>
      <c r="O122" s="32"/>
    </row>
    <row r="123" spans="1:15">
      <c r="A123" s="28"/>
      <c r="B123" s="5"/>
      <c r="C123" s="8"/>
      <c r="D123" s="8"/>
      <c r="E123" s="8"/>
      <c r="F123" s="8"/>
      <c r="G123" s="8"/>
      <c r="H123" s="8"/>
      <c r="I123" s="8"/>
      <c r="J123" s="8"/>
      <c r="K123" s="8"/>
      <c r="L123" s="8"/>
      <c r="M123" s="8"/>
      <c r="N123" s="8"/>
      <c r="O123" s="32"/>
    </row>
    <row r="124" spans="1:15">
      <c r="A124" s="27"/>
      <c r="B124" s="1"/>
      <c r="C124" s="8"/>
      <c r="D124" s="8"/>
      <c r="E124" s="8"/>
      <c r="F124" s="8"/>
      <c r="G124" s="8"/>
      <c r="H124" s="8"/>
      <c r="I124" s="8"/>
      <c r="J124" s="8"/>
      <c r="K124" s="8"/>
      <c r="L124" s="8"/>
      <c r="M124" s="8"/>
      <c r="N124" s="8"/>
      <c r="O124" s="32"/>
    </row>
    <row r="125" spans="1:15">
      <c r="A125" s="27"/>
      <c r="B125" s="1"/>
      <c r="C125" s="8"/>
      <c r="D125" s="8"/>
      <c r="E125" s="8"/>
      <c r="F125" s="8"/>
      <c r="G125" s="8"/>
      <c r="H125" s="8"/>
      <c r="I125" s="8"/>
      <c r="J125" s="8"/>
      <c r="K125" s="8"/>
      <c r="L125" s="8"/>
      <c r="M125" s="8"/>
      <c r="N125" s="8"/>
      <c r="O125" s="32"/>
    </row>
    <row r="126" spans="1:15">
      <c r="A126" s="27"/>
      <c r="B126" s="1"/>
      <c r="C126" s="8"/>
      <c r="D126" s="8"/>
      <c r="E126" s="8"/>
      <c r="F126" s="8"/>
      <c r="G126" s="8"/>
      <c r="H126" s="8"/>
      <c r="I126" s="8"/>
      <c r="J126" s="8"/>
      <c r="K126" s="8"/>
      <c r="L126" s="8"/>
      <c r="M126" s="8"/>
      <c r="N126" s="8"/>
      <c r="O126" s="32"/>
    </row>
    <row r="127" spans="1:15">
      <c r="A127" s="27"/>
      <c r="B127" s="1"/>
      <c r="C127" s="8"/>
      <c r="D127" s="8"/>
      <c r="E127" s="8"/>
      <c r="F127" s="8"/>
      <c r="G127" s="8"/>
      <c r="H127" s="8"/>
      <c r="I127" s="8"/>
      <c r="J127" s="8"/>
      <c r="K127" s="8"/>
      <c r="L127" s="8"/>
      <c r="M127" s="8"/>
      <c r="N127" s="8"/>
      <c r="O127" s="32"/>
    </row>
    <row r="128" spans="1:15">
      <c r="A128" s="27"/>
      <c r="B128" s="1"/>
      <c r="C128" s="8"/>
      <c r="D128" s="8"/>
      <c r="E128" s="8"/>
      <c r="F128" s="8"/>
      <c r="G128" s="8"/>
      <c r="H128" s="8"/>
      <c r="I128" s="8"/>
      <c r="J128" s="8"/>
      <c r="K128" s="8"/>
      <c r="L128" s="8"/>
      <c r="M128" s="8"/>
      <c r="N128" s="8"/>
      <c r="O128" s="32"/>
    </row>
    <row r="129" spans="1:15">
      <c r="A129" s="27"/>
      <c r="B129" s="1"/>
      <c r="C129" s="8"/>
      <c r="D129" s="8"/>
      <c r="E129" s="8"/>
      <c r="F129" s="8"/>
      <c r="G129" s="8"/>
      <c r="H129" s="8"/>
      <c r="I129" s="8"/>
      <c r="J129" s="8"/>
      <c r="K129" s="8"/>
      <c r="L129" s="8"/>
      <c r="M129" s="8"/>
      <c r="N129" s="8"/>
      <c r="O129" s="32"/>
    </row>
    <row r="130" spans="1:15">
      <c r="A130" s="27"/>
      <c r="B130" s="1"/>
      <c r="C130" s="9"/>
      <c r="D130" s="9"/>
      <c r="E130" s="9"/>
      <c r="F130" s="9"/>
      <c r="G130" s="9"/>
      <c r="H130" s="9"/>
      <c r="I130" s="9"/>
      <c r="J130" s="9"/>
      <c r="K130" s="9"/>
      <c r="L130" s="9"/>
      <c r="M130" s="9"/>
      <c r="N130" s="9"/>
      <c r="O130" s="32"/>
    </row>
    <row r="131" spans="1:15">
      <c r="A131" s="27"/>
      <c r="B131" s="1"/>
      <c r="C131" s="8"/>
      <c r="D131" s="8"/>
      <c r="E131" s="8"/>
      <c r="F131" s="8"/>
      <c r="G131" s="8"/>
      <c r="H131" s="8"/>
      <c r="I131" s="8"/>
      <c r="J131" s="8"/>
      <c r="K131" s="8"/>
      <c r="L131" s="8"/>
      <c r="M131" s="8"/>
      <c r="N131" s="8"/>
      <c r="O131" s="32"/>
    </row>
    <row r="132" spans="1:15">
      <c r="A132" s="27"/>
      <c r="B132" s="1"/>
      <c r="C132" s="11"/>
      <c r="D132" s="12"/>
      <c r="E132" s="12"/>
      <c r="F132" s="12"/>
      <c r="G132" s="12"/>
      <c r="H132" s="8"/>
      <c r="I132" s="12"/>
      <c r="J132" s="12"/>
      <c r="K132" s="12"/>
      <c r="L132" s="12"/>
      <c r="M132" s="12"/>
      <c r="N132" s="12"/>
      <c r="O132" s="32"/>
    </row>
    <row r="133" spans="1:15">
      <c r="A133" s="27"/>
      <c r="B133" s="1"/>
      <c r="C133" s="8"/>
      <c r="D133" s="8"/>
      <c r="E133" s="8"/>
      <c r="F133" s="8"/>
      <c r="G133" s="8"/>
      <c r="I133" s="8"/>
      <c r="J133" s="8"/>
      <c r="K133" s="8"/>
      <c r="L133" s="8"/>
      <c r="M133" s="8"/>
      <c r="N133" s="8"/>
      <c r="O133" s="32"/>
    </row>
    <row r="134" spans="1:15">
      <c r="A134" s="29"/>
      <c r="B134" s="15"/>
      <c r="C134" s="9"/>
      <c r="D134" s="9"/>
      <c r="E134" s="9"/>
      <c r="F134" s="9"/>
      <c r="G134" s="9"/>
      <c r="H134" s="9"/>
      <c r="I134" s="9"/>
      <c r="J134" s="9"/>
      <c r="K134" s="9"/>
      <c r="L134" s="9"/>
      <c r="M134" s="9"/>
      <c r="N134" s="9"/>
      <c r="O134" s="32"/>
    </row>
    <row r="135" spans="1:15">
      <c r="A135" s="25"/>
      <c r="B135" s="3"/>
      <c r="C135" s="9"/>
      <c r="D135" s="9"/>
      <c r="E135" s="9"/>
      <c r="F135" s="9"/>
      <c r="G135" s="9"/>
      <c r="H135" s="9"/>
      <c r="I135" s="9"/>
      <c r="J135" s="9"/>
      <c r="K135" s="9"/>
      <c r="L135" s="9"/>
      <c r="M135" s="9"/>
      <c r="N135" s="9"/>
      <c r="O135" s="32"/>
    </row>
  </sheetData>
  <sheetProtection selectLockedCells="1"/>
  <printOptions horizontalCentered="1" verticalCentered="1" gridLines="1"/>
  <pageMargins left="0" right="0" top="0" bottom="0" header="0.25" footer="0.25"/>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pageSetUpPr fitToPage="1"/>
  </sheetPr>
  <dimension ref="A1:P135"/>
  <sheetViews>
    <sheetView zoomScale="90" zoomScaleNormal="90" workbookViewId="0">
      <selection activeCell="E18" sqref="E18"/>
    </sheetView>
  </sheetViews>
  <sheetFormatPr defaultColWidth="8.69921875" defaultRowHeight="15.6"/>
  <cols>
    <col min="1" max="1" width="18.69921875" style="30" customWidth="1"/>
    <col min="2" max="2" width="7.8984375" customWidth="1"/>
    <col min="3" max="14" width="12.59765625" customWidth="1"/>
    <col min="15" max="15" width="10.59765625" style="33" bestFit="1" customWidth="1"/>
  </cols>
  <sheetData>
    <row r="1" spans="1:16" ht="21" customHeight="1">
      <c r="A1" s="90" t="s">
        <v>166</v>
      </c>
      <c r="B1" s="91" t="s">
        <v>99</v>
      </c>
      <c r="C1" s="92" t="s">
        <v>100</v>
      </c>
      <c r="D1" s="92" t="s">
        <v>101</v>
      </c>
      <c r="E1" s="92" t="s">
        <v>102</v>
      </c>
      <c r="F1" s="92" t="s">
        <v>103</v>
      </c>
      <c r="G1" s="92" t="s">
        <v>104</v>
      </c>
      <c r="H1" s="92" t="s">
        <v>105</v>
      </c>
      <c r="I1" s="92" t="s">
        <v>106</v>
      </c>
      <c r="J1" s="92" t="s">
        <v>107</v>
      </c>
      <c r="K1" s="92" t="s">
        <v>108</v>
      </c>
      <c r="L1" s="92" t="s">
        <v>109</v>
      </c>
      <c r="M1" s="92" t="s">
        <v>110</v>
      </c>
      <c r="N1" s="92" t="s">
        <v>111</v>
      </c>
      <c r="O1" s="93" t="s">
        <v>112</v>
      </c>
      <c r="P1" s="94"/>
    </row>
    <row r="2" spans="1:16">
      <c r="A2" s="95" t="s">
        <v>167</v>
      </c>
      <c r="B2" s="96">
        <f>'Year 2'!$N$57</f>
        <v>6420.3385055754352</v>
      </c>
      <c r="C2" s="97">
        <f>'Year 3'!B2</f>
        <v>6420.3385055754352</v>
      </c>
      <c r="D2" s="98">
        <f>SUM(C57)</f>
        <v>6119.7692766410782</v>
      </c>
      <c r="E2" s="98">
        <f>SUM(D57)</f>
        <v>5819.2000477067213</v>
      </c>
      <c r="F2" s="98">
        <f t="shared" ref="F2:N2" si="0">SUM(E57)</f>
        <v>5518.6308187723644</v>
      </c>
      <c r="G2" s="98">
        <f t="shared" si="0"/>
        <v>5218.0615898380074</v>
      </c>
      <c r="H2" s="98">
        <f t="shared" si="0"/>
        <v>4917.4923609036505</v>
      </c>
      <c r="I2" s="98">
        <f t="shared" si="0"/>
        <v>4616.9231319692935</v>
      </c>
      <c r="J2" s="98">
        <f t="shared" si="0"/>
        <v>4316.3539030349366</v>
      </c>
      <c r="K2" s="98">
        <f t="shared" si="0"/>
        <v>4015.7846741005801</v>
      </c>
      <c r="L2" s="98">
        <f t="shared" si="0"/>
        <v>3715.2154451662236</v>
      </c>
      <c r="M2" s="98">
        <f t="shared" si="0"/>
        <v>3414.6462162318671</v>
      </c>
      <c r="N2" s="98">
        <f t="shared" si="0"/>
        <v>3114.0769872975106</v>
      </c>
      <c r="O2" s="99"/>
      <c r="P2" s="94"/>
    </row>
    <row r="3" spans="1:16">
      <c r="A3" s="142" t="s">
        <v>114</v>
      </c>
      <c r="B3" s="100"/>
      <c r="C3" s="101"/>
      <c r="D3" s="101"/>
      <c r="E3" s="101"/>
      <c r="F3" s="101"/>
      <c r="G3" s="101"/>
      <c r="H3" s="101"/>
      <c r="I3" s="101"/>
      <c r="J3" s="101"/>
      <c r="K3" s="101"/>
      <c r="L3" s="101"/>
      <c r="M3" s="101"/>
      <c r="N3" s="101"/>
      <c r="O3" s="101"/>
      <c r="P3" s="94"/>
    </row>
    <row r="4" spans="1:16">
      <c r="A4" s="102" t="s">
        <v>115</v>
      </c>
      <c r="B4" s="103"/>
      <c r="C4" s="120"/>
      <c r="D4" s="120"/>
      <c r="E4" s="120"/>
      <c r="F4" s="120"/>
      <c r="G4" s="120"/>
      <c r="H4" s="120"/>
      <c r="I4" s="120"/>
      <c r="J4" s="120"/>
      <c r="K4" s="120"/>
      <c r="L4" s="120"/>
      <c r="M4" s="120"/>
      <c r="N4" s="120"/>
      <c r="O4" s="98">
        <f>SUM(C4:N4)</f>
        <v>0</v>
      </c>
      <c r="P4" s="94"/>
    </row>
    <row r="5" spans="1:16">
      <c r="A5" s="102" t="s">
        <v>116</v>
      </c>
      <c r="B5" s="103"/>
      <c r="C5" s="120"/>
      <c r="D5" s="120"/>
      <c r="E5" s="120"/>
      <c r="F5" s="120"/>
      <c r="G5" s="120"/>
      <c r="H5" s="120"/>
      <c r="I5" s="120"/>
      <c r="J5" s="120"/>
      <c r="K5" s="120"/>
      <c r="L5" s="120"/>
      <c r="M5" s="120"/>
      <c r="N5" s="120"/>
      <c r="O5" s="98">
        <f>SUM(C5:N5)</f>
        <v>0</v>
      </c>
      <c r="P5" s="94"/>
    </row>
    <row r="6" spans="1:16" ht="16.2" thickBot="1">
      <c r="A6" s="102" t="s">
        <v>117</v>
      </c>
      <c r="B6" s="103"/>
      <c r="C6" s="120"/>
      <c r="D6" s="120"/>
      <c r="E6" s="120"/>
      <c r="F6" s="120"/>
      <c r="G6" s="120"/>
      <c r="H6" s="120"/>
      <c r="I6" s="120"/>
      <c r="J6" s="120"/>
      <c r="K6" s="120"/>
      <c r="L6" s="120"/>
      <c r="M6" s="120"/>
      <c r="N6" s="120"/>
      <c r="O6" s="98">
        <f>SUM(C6:N6)</f>
        <v>0</v>
      </c>
      <c r="P6" s="94"/>
    </row>
    <row r="7" spans="1:16" ht="16.8" thickTop="1" thickBot="1">
      <c r="A7" s="104" t="s">
        <v>118</v>
      </c>
      <c r="B7" s="105"/>
      <c r="C7" s="119">
        <f>SUM(C2:C6)</f>
        <v>6420.3385055754352</v>
      </c>
      <c r="D7" s="119">
        <f t="shared" ref="D7:N7" si="1">SUM(D2:D6)</f>
        <v>6119.7692766410782</v>
      </c>
      <c r="E7" s="119">
        <f t="shared" si="1"/>
        <v>5819.2000477067213</v>
      </c>
      <c r="F7" s="119">
        <f t="shared" si="1"/>
        <v>5518.6308187723644</v>
      </c>
      <c r="G7" s="119">
        <f t="shared" si="1"/>
        <v>5218.0615898380074</v>
      </c>
      <c r="H7" s="119">
        <f t="shared" si="1"/>
        <v>4917.4923609036505</v>
      </c>
      <c r="I7" s="119">
        <f t="shared" si="1"/>
        <v>4616.9231319692935</v>
      </c>
      <c r="J7" s="119">
        <f t="shared" si="1"/>
        <v>4316.3539030349366</v>
      </c>
      <c r="K7" s="119">
        <f t="shared" si="1"/>
        <v>4015.7846741005801</v>
      </c>
      <c r="L7" s="119">
        <f t="shared" si="1"/>
        <v>3715.2154451662236</v>
      </c>
      <c r="M7" s="119">
        <f t="shared" si="1"/>
        <v>3414.6462162318671</v>
      </c>
      <c r="N7" s="119">
        <f t="shared" si="1"/>
        <v>3114.0769872975106</v>
      </c>
      <c r="O7" s="106">
        <f>SUM(O4:O6)+B2</f>
        <v>6420.3385055754352</v>
      </c>
      <c r="P7" s="94"/>
    </row>
    <row r="8" spans="1:16" ht="16.2" thickTop="1">
      <c r="A8" s="142" t="s">
        <v>119</v>
      </c>
      <c r="B8" s="100"/>
      <c r="C8" s="107"/>
      <c r="D8" s="107"/>
      <c r="E8" s="107"/>
      <c r="F8" s="107"/>
      <c r="G8" s="107"/>
      <c r="H8" s="107"/>
      <c r="I8" s="107"/>
      <c r="J8" s="107"/>
      <c r="K8" s="107"/>
      <c r="L8" s="107"/>
      <c r="M8" s="107"/>
      <c r="N8" s="107"/>
      <c r="O8" s="108"/>
      <c r="P8" s="94"/>
    </row>
    <row r="9" spans="1:16">
      <c r="A9" s="102" t="s">
        <v>120</v>
      </c>
      <c r="B9" s="103"/>
      <c r="C9" s="120"/>
      <c r="D9" s="120"/>
      <c r="E9" s="120"/>
      <c r="F9" s="120"/>
      <c r="G9" s="120"/>
      <c r="H9" s="120"/>
      <c r="I9" s="120"/>
      <c r="J9" s="120"/>
      <c r="K9" s="120"/>
      <c r="L9" s="120"/>
      <c r="M9" s="120"/>
      <c r="N9" s="120"/>
      <c r="O9" s="98">
        <f t="shared" ref="O9:O55" si="2">SUM(C9:N9)</f>
        <v>0</v>
      </c>
      <c r="P9" s="94"/>
    </row>
    <row r="10" spans="1:16">
      <c r="A10" s="102" t="s">
        <v>121</v>
      </c>
      <c r="B10" s="103"/>
      <c r="C10" s="120"/>
      <c r="D10" s="120"/>
      <c r="E10" s="120"/>
      <c r="F10" s="120"/>
      <c r="G10" s="120"/>
      <c r="H10" s="120"/>
      <c r="I10" s="120"/>
      <c r="J10" s="120"/>
      <c r="K10" s="120"/>
      <c r="L10" s="120"/>
      <c r="M10" s="120"/>
      <c r="N10" s="120"/>
      <c r="O10" s="98">
        <f>SUM(C10:N10)</f>
        <v>0</v>
      </c>
      <c r="P10" s="94"/>
    </row>
    <row r="11" spans="1:16">
      <c r="A11" s="102" t="s">
        <v>122</v>
      </c>
      <c r="B11" s="103"/>
      <c r="C11" s="120"/>
      <c r="D11" s="120"/>
      <c r="E11" s="120"/>
      <c r="F11" s="120"/>
      <c r="G11" s="120"/>
      <c r="H11" s="120"/>
      <c r="I11" s="120"/>
      <c r="J11" s="120"/>
      <c r="K11" s="120"/>
      <c r="L11" s="120"/>
      <c r="M11" s="120"/>
      <c r="N11" s="120"/>
      <c r="O11" s="98">
        <f t="shared" si="2"/>
        <v>0</v>
      </c>
      <c r="P11" s="94"/>
    </row>
    <row r="12" spans="1:16">
      <c r="A12" s="102" t="s">
        <v>123</v>
      </c>
      <c r="B12" s="103"/>
      <c r="C12" s="120"/>
      <c r="D12" s="120"/>
      <c r="E12" s="120"/>
      <c r="F12" s="120"/>
      <c r="G12" s="120"/>
      <c r="H12" s="120"/>
      <c r="I12" s="120"/>
      <c r="J12" s="120"/>
      <c r="K12" s="120"/>
      <c r="L12" s="120"/>
      <c r="M12" s="120"/>
      <c r="N12" s="120"/>
      <c r="O12" s="98">
        <f t="shared" si="2"/>
        <v>0</v>
      </c>
      <c r="P12" s="94"/>
    </row>
    <row r="13" spans="1:16">
      <c r="A13" s="102" t="s">
        <v>124</v>
      </c>
      <c r="B13" s="103"/>
      <c r="C13" s="120"/>
      <c r="D13" s="120"/>
      <c r="E13" s="120"/>
      <c r="F13" s="120"/>
      <c r="G13" s="120"/>
      <c r="H13" s="120"/>
      <c r="I13" s="120"/>
      <c r="J13" s="120"/>
      <c r="K13" s="120"/>
      <c r="L13" s="120"/>
      <c r="M13" s="120"/>
      <c r="N13" s="120"/>
      <c r="O13" s="98">
        <f t="shared" si="2"/>
        <v>0</v>
      </c>
      <c r="P13" s="94"/>
    </row>
    <row r="14" spans="1:16">
      <c r="A14" s="102" t="s">
        <v>125</v>
      </c>
      <c r="B14" s="103"/>
      <c r="C14" s="120"/>
      <c r="D14" s="120"/>
      <c r="E14" s="120"/>
      <c r="F14" s="120"/>
      <c r="G14" s="120"/>
      <c r="H14" s="120"/>
      <c r="I14" s="120"/>
      <c r="J14" s="120"/>
      <c r="K14" s="120"/>
      <c r="L14" s="120"/>
      <c r="M14" s="120"/>
      <c r="N14" s="120"/>
      <c r="O14" s="98">
        <f t="shared" si="2"/>
        <v>0</v>
      </c>
      <c r="P14" s="94"/>
    </row>
    <row r="15" spans="1:16">
      <c r="A15" s="102" t="s">
        <v>126</v>
      </c>
      <c r="B15" s="103"/>
      <c r="C15" s="120"/>
      <c r="D15" s="120"/>
      <c r="E15" s="120"/>
      <c r="F15" s="120"/>
      <c r="G15" s="120"/>
      <c r="H15" s="120"/>
      <c r="I15" s="120"/>
      <c r="J15" s="120"/>
      <c r="K15" s="120"/>
      <c r="L15" s="120"/>
      <c r="M15" s="120"/>
      <c r="N15" s="120"/>
      <c r="O15" s="98">
        <f t="shared" si="2"/>
        <v>0</v>
      </c>
      <c r="P15" s="94"/>
    </row>
    <row r="16" spans="1:16">
      <c r="A16" s="102" t="s">
        <v>127</v>
      </c>
      <c r="B16" s="103"/>
      <c r="C16" s="120"/>
      <c r="D16" s="120"/>
      <c r="E16" s="120"/>
      <c r="F16" s="120"/>
      <c r="G16" s="120"/>
      <c r="H16" s="120"/>
      <c r="I16" s="120"/>
      <c r="J16" s="120"/>
      <c r="K16" s="120"/>
      <c r="L16" s="120"/>
      <c r="M16" s="120"/>
      <c r="N16" s="120"/>
      <c r="O16" s="98">
        <f t="shared" si="2"/>
        <v>0</v>
      </c>
      <c r="P16" s="94"/>
    </row>
    <row r="17" spans="1:16">
      <c r="A17" s="102" t="s">
        <v>49</v>
      </c>
      <c r="B17" s="103"/>
      <c r="C17" s="120"/>
      <c r="D17" s="120"/>
      <c r="E17" s="120"/>
      <c r="F17" s="120"/>
      <c r="G17" s="120"/>
      <c r="H17" s="120"/>
      <c r="I17" s="120"/>
      <c r="J17" s="120"/>
      <c r="K17" s="120"/>
      <c r="L17" s="120"/>
      <c r="M17" s="120"/>
      <c r="N17" s="120"/>
      <c r="O17" s="98">
        <f t="shared" si="2"/>
        <v>0</v>
      </c>
      <c r="P17" s="94"/>
    </row>
    <row r="18" spans="1:16">
      <c r="A18" s="102" t="s">
        <v>128</v>
      </c>
      <c r="B18" s="103"/>
      <c r="C18" s="120"/>
      <c r="D18" s="120"/>
      <c r="E18" s="120"/>
      <c r="F18" s="120"/>
      <c r="G18" s="120"/>
      <c r="H18" s="120"/>
      <c r="I18" s="120"/>
      <c r="J18" s="120"/>
      <c r="K18" s="120"/>
      <c r="L18" s="120"/>
      <c r="M18" s="120"/>
      <c r="N18" s="120"/>
      <c r="O18" s="98">
        <f t="shared" si="2"/>
        <v>0</v>
      </c>
      <c r="P18" s="94"/>
    </row>
    <row r="19" spans="1:16">
      <c r="A19" s="109" t="s">
        <v>168</v>
      </c>
      <c r="B19" s="103"/>
      <c r="C19" s="134"/>
      <c r="D19" s="134"/>
      <c r="E19" s="134"/>
      <c r="F19" s="134"/>
      <c r="G19" s="134"/>
      <c r="H19" s="134"/>
      <c r="I19" s="134"/>
      <c r="J19" s="134"/>
      <c r="K19" s="134"/>
      <c r="L19" s="134"/>
      <c r="M19" s="134"/>
      <c r="N19" s="134"/>
      <c r="O19" s="98">
        <f t="shared" si="2"/>
        <v>0</v>
      </c>
      <c r="P19" s="133"/>
    </row>
    <row r="20" spans="1:16">
      <c r="A20" s="102" t="s">
        <v>130</v>
      </c>
      <c r="B20" s="103"/>
      <c r="C20" s="120"/>
      <c r="D20" s="120"/>
      <c r="E20" s="120"/>
      <c r="F20" s="120"/>
      <c r="G20" s="120"/>
      <c r="H20" s="120"/>
      <c r="I20" s="120"/>
      <c r="J20" s="120"/>
      <c r="K20" s="120"/>
      <c r="L20" s="120"/>
      <c r="M20" s="120"/>
      <c r="N20" s="120"/>
      <c r="O20" s="98">
        <f t="shared" si="2"/>
        <v>0</v>
      </c>
      <c r="P20" s="94"/>
    </row>
    <row r="21" spans="1:16">
      <c r="A21" s="102" t="s">
        <v>131</v>
      </c>
      <c r="B21" s="103"/>
      <c r="C21" s="120"/>
      <c r="D21" s="120"/>
      <c r="E21" s="120"/>
      <c r="F21" s="120"/>
      <c r="G21" s="120"/>
      <c r="H21" s="120"/>
      <c r="I21" s="120"/>
      <c r="J21" s="120"/>
      <c r="K21" s="120"/>
      <c r="L21" s="120"/>
      <c r="M21" s="120"/>
      <c r="N21" s="120"/>
      <c r="O21" s="98">
        <f t="shared" si="2"/>
        <v>0</v>
      </c>
      <c r="P21" s="94"/>
    </row>
    <row r="22" spans="1:16">
      <c r="A22" s="102" t="s">
        <v>132</v>
      </c>
      <c r="B22" s="103"/>
      <c r="C22" s="120"/>
      <c r="D22" s="120"/>
      <c r="E22" s="120"/>
      <c r="F22" s="120"/>
      <c r="G22" s="120"/>
      <c r="H22" s="120"/>
      <c r="I22" s="120"/>
      <c r="J22" s="120"/>
      <c r="K22" s="120"/>
      <c r="L22" s="120"/>
      <c r="M22" s="120"/>
      <c r="N22" s="120"/>
      <c r="O22" s="98">
        <f t="shared" si="2"/>
        <v>0</v>
      </c>
      <c r="P22" s="94"/>
    </row>
    <row r="23" spans="1:16">
      <c r="A23" s="102" t="s">
        <v>133</v>
      </c>
      <c r="B23" s="103"/>
      <c r="C23" s="120"/>
      <c r="D23" s="120"/>
      <c r="E23" s="120"/>
      <c r="F23" s="120"/>
      <c r="G23" s="120"/>
      <c r="H23" s="120"/>
      <c r="I23" s="120"/>
      <c r="J23" s="120"/>
      <c r="K23" s="120"/>
      <c r="L23" s="120"/>
      <c r="M23" s="120"/>
      <c r="N23" s="120"/>
      <c r="O23" s="98">
        <f t="shared" si="2"/>
        <v>0</v>
      </c>
      <c r="P23" s="94"/>
    </row>
    <row r="24" spans="1:16">
      <c r="A24" s="102" t="s">
        <v>134</v>
      </c>
      <c r="B24" s="103"/>
      <c r="C24" s="120"/>
      <c r="D24" s="120"/>
      <c r="E24" s="120"/>
      <c r="F24" s="120"/>
      <c r="G24" s="120"/>
      <c r="H24" s="120"/>
      <c r="I24" s="120"/>
      <c r="J24" s="120"/>
      <c r="K24" s="120"/>
      <c r="L24" s="120"/>
      <c r="M24" s="120"/>
      <c r="N24" s="120"/>
      <c r="O24" s="98">
        <f t="shared" si="2"/>
        <v>0</v>
      </c>
      <c r="P24" s="94"/>
    </row>
    <row r="25" spans="1:16">
      <c r="A25" s="102" t="s">
        <v>135</v>
      </c>
      <c r="B25" s="103"/>
      <c r="C25" s="120"/>
      <c r="D25" s="120"/>
      <c r="E25" s="120"/>
      <c r="F25" s="120"/>
      <c r="G25" s="120"/>
      <c r="H25" s="120"/>
      <c r="I25" s="120"/>
      <c r="J25" s="120"/>
      <c r="K25" s="120"/>
      <c r="L25" s="120"/>
      <c r="M25" s="120"/>
      <c r="N25" s="120"/>
      <c r="O25" s="98">
        <f t="shared" si="2"/>
        <v>0</v>
      </c>
      <c r="P25" s="94"/>
    </row>
    <row r="26" spans="1:16">
      <c r="A26" s="102" t="s">
        <v>136</v>
      </c>
      <c r="B26" s="103"/>
      <c r="C26" s="120"/>
      <c r="D26" s="120"/>
      <c r="E26" s="120"/>
      <c r="F26" s="120"/>
      <c r="G26" s="120"/>
      <c r="H26" s="120"/>
      <c r="I26" s="120"/>
      <c r="J26" s="120"/>
      <c r="K26" s="120"/>
      <c r="L26" s="120"/>
      <c r="M26" s="120"/>
      <c r="N26" s="120"/>
      <c r="O26" s="98">
        <f t="shared" si="2"/>
        <v>0</v>
      </c>
      <c r="P26" s="94"/>
    </row>
    <row r="27" spans="1:16">
      <c r="A27" s="102" t="s">
        <v>137</v>
      </c>
      <c r="B27" s="103"/>
      <c r="C27" s="120"/>
      <c r="D27" s="120"/>
      <c r="E27" s="120"/>
      <c r="F27" s="120"/>
      <c r="G27" s="120"/>
      <c r="H27" s="120"/>
      <c r="I27" s="120"/>
      <c r="J27" s="120"/>
      <c r="K27" s="120"/>
      <c r="L27" s="120"/>
      <c r="M27" s="120"/>
      <c r="N27" s="120"/>
      <c r="O27" s="98">
        <f t="shared" si="2"/>
        <v>0</v>
      </c>
      <c r="P27" s="94"/>
    </row>
    <row r="28" spans="1:16">
      <c r="A28" s="102" t="s">
        <v>138</v>
      </c>
      <c r="B28" s="103"/>
      <c r="C28" s="120"/>
      <c r="D28" s="120"/>
      <c r="E28" s="120"/>
      <c r="F28" s="120"/>
      <c r="G28" s="120"/>
      <c r="H28" s="120"/>
      <c r="I28" s="120"/>
      <c r="J28" s="120"/>
      <c r="K28" s="120"/>
      <c r="L28" s="120"/>
      <c r="M28" s="120"/>
      <c r="N28" s="120"/>
      <c r="O28" s="98">
        <f t="shared" si="2"/>
        <v>0</v>
      </c>
      <c r="P28" s="94"/>
    </row>
    <row r="29" spans="1:16">
      <c r="A29" s="102" t="s">
        <v>139</v>
      </c>
      <c r="B29" s="103"/>
      <c r="C29" s="120"/>
      <c r="D29" s="120"/>
      <c r="E29" s="120"/>
      <c r="F29" s="120"/>
      <c r="G29" s="120"/>
      <c r="H29" s="120"/>
      <c r="I29" s="120"/>
      <c r="J29" s="120"/>
      <c r="K29" s="120"/>
      <c r="L29" s="120"/>
      <c r="M29" s="120"/>
      <c r="N29" s="120"/>
      <c r="O29" s="98">
        <f>SUM(C29:N29)</f>
        <v>0</v>
      </c>
      <c r="P29" s="94"/>
    </row>
    <row r="30" spans="1:16">
      <c r="A30" s="102" t="s">
        <v>140</v>
      </c>
      <c r="B30" s="103"/>
      <c r="C30" s="164">
        <f>Loans!$B$7+Loans!$D$7+Loans!$F$7</f>
        <v>300.56922893435649</v>
      </c>
      <c r="D30" s="164">
        <f>Loans!$B$7+Loans!$D$7+Loans!$F$7</f>
        <v>300.56922893435649</v>
      </c>
      <c r="E30" s="164">
        <f>Loans!$B$7+Loans!$D$7+Loans!$F$7</f>
        <v>300.56922893435649</v>
      </c>
      <c r="F30" s="164">
        <f>Loans!$B$7+Loans!$D$7+Loans!$F$7</f>
        <v>300.56922893435649</v>
      </c>
      <c r="G30" s="164">
        <f>Loans!$B$7+Loans!$D$7+Loans!$F$7</f>
        <v>300.56922893435649</v>
      </c>
      <c r="H30" s="164">
        <f>Loans!$B$7+Loans!$D$7+Loans!$F$7</f>
        <v>300.56922893435649</v>
      </c>
      <c r="I30" s="164">
        <f>Loans!$B$7+Loans!$D$7+Loans!$F$7</f>
        <v>300.56922893435649</v>
      </c>
      <c r="J30" s="164">
        <f>Loans!$B$7+Loans!$D$7+Loans!$F$7</f>
        <v>300.56922893435649</v>
      </c>
      <c r="K30" s="164">
        <f>Loans!$B$7+Loans!$D$7+Loans!$F$7</f>
        <v>300.56922893435649</v>
      </c>
      <c r="L30" s="164">
        <f>Loans!$B$7+Loans!$D$7+Loans!$F$7</f>
        <v>300.56922893435649</v>
      </c>
      <c r="M30" s="164">
        <f>Loans!$B$7+Loans!$D$7+Loans!$F$7</f>
        <v>300.56922893435649</v>
      </c>
      <c r="N30" s="164">
        <f>Loans!$B$7+Loans!$D$7+Loans!$F$7</f>
        <v>300.56922893435649</v>
      </c>
      <c r="O30" s="98">
        <f>SUM(C30:N30)</f>
        <v>3606.8307472122779</v>
      </c>
      <c r="P30" s="94"/>
    </row>
    <row r="31" spans="1:16">
      <c r="A31" s="102" t="s">
        <v>54</v>
      </c>
      <c r="B31" s="103"/>
      <c r="C31" s="120"/>
      <c r="D31" s="120"/>
      <c r="E31" s="120"/>
      <c r="F31" s="120"/>
      <c r="G31" s="120"/>
      <c r="H31" s="120"/>
      <c r="I31" s="120"/>
      <c r="J31" s="120"/>
      <c r="K31" s="120"/>
      <c r="L31" s="120"/>
      <c r="M31" s="120"/>
      <c r="N31" s="120"/>
      <c r="O31" s="98">
        <f t="shared" si="2"/>
        <v>0</v>
      </c>
      <c r="P31" s="94"/>
    </row>
    <row r="32" spans="1:16">
      <c r="A32" s="102" t="s">
        <v>141</v>
      </c>
      <c r="B32" s="103"/>
      <c r="C32" s="121"/>
      <c r="D32" s="121"/>
      <c r="E32" s="121"/>
      <c r="F32" s="121"/>
      <c r="G32" s="121"/>
      <c r="H32" s="121"/>
      <c r="I32" s="121"/>
      <c r="J32" s="121"/>
      <c r="K32" s="121"/>
      <c r="L32" s="121"/>
      <c r="M32" s="121"/>
      <c r="N32" s="121"/>
      <c r="O32" s="98">
        <f t="shared" si="2"/>
        <v>0</v>
      </c>
      <c r="P32" s="94"/>
    </row>
    <row r="33" spans="1:16">
      <c r="A33" s="102" t="s">
        <v>142</v>
      </c>
      <c r="B33" s="103"/>
      <c r="C33" s="121"/>
      <c r="D33" s="121"/>
      <c r="E33" s="121"/>
      <c r="F33" s="121"/>
      <c r="G33" s="121"/>
      <c r="H33" s="121"/>
      <c r="I33" s="121"/>
      <c r="J33" s="121"/>
      <c r="K33" s="121"/>
      <c r="L33" s="121"/>
      <c r="M33" s="121"/>
      <c r="N33" s="121"/>
      <c r="O33" s="98">
        <f t="shared" si="2"/>
        <v>0</v>
      </c>
      <c r="P33" s="94"/>
    </row>
    <row r="34" spans="1:16">
      <c r="A34" s="102" t="s">
        <v>143</v>
      </c>
      <c r="B34" s="103"/>
      <c r="C34" s="121"/>
      <c r="D34" s="121"/>
      <c r="E34" s="121"/>
      <c r="F34" s="121"/>
      <c r="G34" s="121"/>
      <c r="H34" s="121"/>
      <c r="I34" s="121"/>
      <c r="J34" s="121"/>
      <c r="K34" s="121"/>
      <c r="L34" s="121"/>
      <c r="M34" s="121"/>
      <c r="N34" s="121"/>
      <c r="O34" s="98">
        <f t="shared" si="2"/>
        <v>0</v>
      </c>
      <c r="P34" s="94"/>
    </row>
    <row r="35" spans="1:16" ht="16.5" customHeight="1">
      <c r="A35" s="95" t="s">
        <v>144</v>
      </c>
      <c r="B35" s="103"/>
      <c r="C35" s="110">
        <f>0.12*(C34+C33)</f>
        <v>0</v>
      </c>
      <c r="D35" s="110">
        <f t="shared" ref="D35:N35" si="3">0.12*(D34+D33)</f>
        <v>0</v>
      </c>
      <c r="E35" s="110">
        <f t="shared" si="3"/>
        <v>0</v>
      </c>
      <c r="F35" s="110">
        <f t="shared" si="3"/>
        <v>0</v>
      </c>
      <c r="G35" s="110">
        <f t="shared" si="3"/>
        <v>0</v>
      </c>
      <c r="H35" s="110">
        <f t="shared" si="3"/>
        <v>0</v>
      </c>
      <c r="I35" s="110">
        <f t="shared" si="3"/>
        <v>0</v>
      </c>
      <c r="J35" s="110">
        <f t="shared" si="3"/>
        <v>0</v>
      </c>
      <c r="K35" s="110">
        <f t="shared" si="3"/>
        <v>0</v>
      </c>
      <c r="L35" s="110">
        <f t="shared" si="3"/>
        <v>0</v>
      </c>
      <c r="M35" s="110">
        <f t="shared" si="3"/>
        <v>0</v>
      </c>
      <c r="N35" s="110">
        <f t="shared" si="3"/>
        <v>0</v>
      </c>
      <c r="O35" s="98">
        <f t="shared" si="2"/>
        <v>0</v>
      </c>
      <c r="P35" s="94"/>
    </row>
    <row r="36" spans="1:16">
      <c r="A36" s="102" t="s">
        <v>145</v>
      </c>
      <c r="B36" s="103"/>
      <c r="C36" s="120"/>
      <c r="D36" s="120"/>
      <c r="E36" s="120"/>
      <c r="F36" s="120"/>
      <c r="G36" s="120"/>
      <c r="H36" s="120"/>
      <c r="I36" s="120"/>
      <c r="J36" s="120"/>
      <c r="K36" s="120"/>
      <c r="L36" s="120"/>
      <c r="M36" s="120"/>
      <c r="N36" s="120"/>
      <c r="O36" s="98">
        <f t="shared" si="2"/>
        <v>0</v>
      </c>
      <c r="P36" s="94"/>
    </row>
    <row r="37" spans="1:16">
      <c r="A37" s="102" t="s">
        <v>146</v>
      </c>
      <c r="B37" s="103"/>
      <c r="C37" s="120"/>
      <c r="D37" s="120"/>
      <c r="E37" s="120"/>
      <c r="F37" s="120"/>
      <c r="G37" s="120"/>
      <c r="H37" s="120"/>
      <c r="I37" s="120"/>
      <c r="J37" s="120"/>
      <c r="K37" s="120"/>
      <c r="L37" s="120"/>
      <c r="M37" s="120"/>
      <c r="N37" s="120"/>
      <c r="O37" s="98">
        <f t="shared" si="2"/>
        <v>0</v>
      </c>
      <c r="P37" s="94"/>
    </row>
    <row r="38" spans="1:16">
      <c r="A38" s="102" t="s">
        <v>147</v>
      </c>
      <c r="B38" s="103"/>
      <c r="C38" s="120"/>
      <c r="D38" s="120"/>
      <c r="E38" s="120"/>
      <c r="F38" s="120"/>
      <c r="G38" s="120"/>
      <c r="H38" s="120"/>
      <c r="I38" s="120"/>
      <c r="J38" s="120"/>
      <c r="K38" s="120"/>
      <c r="L38" s="120"/>
      <c r="M38" s="120"/>
      <c r="N38" s="120"/>
      <c r="O38" s="98">
        <f t="shared" si="2"/>
        <v>0</v>
      </c>
      <c r="P38" s="94"/>
    </row>
    <row r="39" spans="1:16">
      <c r="A39" s="102" t="s">
        <v>148</v>
      </c>
      <c r="B39" s="103"/>
      <c r="C39" s="121"/>
      <c r="D39" s="121"/>
      <c r="E39" s="121"/>
      <c r="F39" s="121"/>
      <c r="G39" s="121"/>
      <c r="H39" s="121"/>
      <c r="I39" s="121"/>
      <c r="J39" s="121"/>
      <c r="K39" s="121"/>
      <c r="L39" s="121"/>
      <c r="M39" s="121"/>
      <c r="N39" s="121"/>
      <c r="O39" s="98">
        <f t="shared" si="2"/>
        <v>0</v>
      </c>
      <c r="P39" s="94"/>
    </row>
    <row r="40" spans="1:16">
      <c r="A40" s="102" t="s">
        <v>149</v>
      </c>
      <c r="B40" s="103"/>
      <c r="C40" s="121"/>
      <c r="D40" s="121"/>
      <c r="E40" s="121"/>
      <c r="F40" s="121"/>
      <c r="G40" s="121"/>
      <c r="H40" s="121"/>
      <c r="I40" s="121"/>
      <c r="J40" s="121"/>
      <c r="K40" s="121"/>
      <c r="L40" s="121"/>
      <c r="M40" s="121"/>
      <c r="N40" s="121"/>
      <c r="O40" s="98">
        <f t="shared" si="2"/>
        <v>0</v>
      </c>
      <c r="P40" s="94"/>
    </row>
    <row r="41" spans="1:16">
      <c r="A41" s="102" t="s">
        <v>150</v>
      </c>
      <c r="B41" s="103"/>
      <c r="C41" s="121"/>
      <c r="D41" s="121"/>
      <c r="E41" s="121"/>
      <c r="F41" s="121"/>
      <c r="G41" s="121"/>
      <c r="H41" s="121"/>
      <c r="I41" s="121"/>
      <c r="J41" s="121"/>
      <c r="K41" s="121"/>
      <c r="L41" s="121"/>
      <c r="M41" s="121"/>
      <c r="N41" s="121"/>
      <c r="O41" s="98">
        <f t="shared" si="2"/>
        <v>0</v>
      </c>
      <c r="P41" s="94"/>
    </row>
    <row r="42" spans="1:16">
      <c r="A42" s="102" t="s">
        <v>151</v>
      </c>
      <c r="B42" s="103"/>
      <c r="C42" s="120"/>
      <c r="D42" s="120"/>
      <c r="E42" s="120"/>
      <c r="F42" s="120"/>
      <c r="G42" s="120"/>
      <c r="H42" s="120"/>
      <c r="I42" s="120"/>
      <c r="J42" s="120"/>
      <c r="K42" s="120"/>
      <c r="L42" s="120"/>
      <c r="M42" s="120"/>
      <c r="N42" s="120"/>
      <c r="O42" s="98">
        <f t="shared" si="2"/>
        <v>0</v>
      </c>
      <c r="P42" s="94"/>
    </row>
    <row r="43" spans="1:16">
      <c r="A43" s="102" t="s">
        <v>40</v>
      </c>
      <c r="B43" s="103"/>
      <c r="C43" s="120"/>
      <c r="D43" s="120"/>
      <c r="E43" s="120"/>
      <c r="F43" s="120"/>
      <c r="G43" s="120"/>
      <c r="H43" s="120"/>
      <c r="I43" s="120"/>
      <c r="J43" s="120"/>
      <c r="K43" s="120"/>
      <c r="L43" s="120"/>
      <c r="M43" s="120"/>
      <c r="N43" s="120"/>
      <c r="O43" s="98">
        <f t="shared" si="2"/>
        <v>0</v>
      </c>
      <c r="P43" s="94"/>
    </row>
    <row r="44" spans="1:16">
      <c r="A44" s="102" t="s">
        <v>152</v>
      </c>
      <c r="B44" s="103"/>
      <c r="C44" s="120"/>
      <c r="D44" s="120"/>
      <c r="E44" s="120"/>
      <c r="F44" s="120"/>
      <c r="G44" s="120"/>
      <c r="H44" s="120"/>
      <c r="I44" s="120"/>
      <c r="J44" s="120"/>
      <c r="K44" s="120"/>
      <c r="L44" s="120"/>
      <c r="M44" s="120"/>
      <c r="N44" s="120"/>
      <c r="O44" s="98">
        <f t="shared" si="2"/>
        <v>0</v>
      </c>
      <c r="P44" s="94"/>
    </row>
    <row r="45" spans="1:16">
      <c r="A45" s="102" t="s">
        <v>153</v>
      </c>
      <c r="B45" s="103"/>
      <c r="C45" s="120"/>
      <c r="D45" s="120"/>
      <c r="E45" s="120"/>
      <c r="F45" s="120"/>
      <c r="G45" s="120"/>
      <c r="H45" s="120"/>
      <c r="I45" s="120"/>
      <c r="J45" s="120"/>
      <c r="K45" s="120"/>
      <c r="L45" s="120"/>
      <c r="M45" s="120"/>
      <c r="N45" s="120"/>
      <c r="O45" s="98">
        <f t="shared" si="2"/>
        <v>0</v>
      </c>
      <c r="P45" s="94"/>
    </row>
    <row r="46" spans="1:16">
      <c r="A46" s="102" t="s">
        <v>154</v>
      </c>
      <c r="B46" s="103"/>
      <c r="C46" s="120"/>
      <c r="D46" s="120"/>
      <c r="E46" s="120"/>
      <c r="F46" s="120"/>
      <c r="G46" s="120"/>
      <c r="H46" s="120"/>
      <c r="I46" s="120"/>
      <c r="J46" s="120"/>
      <c r="K46" s="120"/>
      <c r="L46" s="120"/>
      <c r="M46" s="120"/>
      <c r="N46" s="120"/>
      <c r="O46" s="98">
        <f t="shared" si="2"/>
        <v>0</v>
      </c>
      <c r="P46" s="94"/>
    </row>
    <row r="47" spans="1:16">
      <c r="A47" s="102" t="s">
        <v>155</v>
      </c>
      <c r="B47" s="103"/>
      <c r="C47" s="120"/>
      <c r="D47" s="120"/>
      <c r="E47" s="120"/>
      <c r="F47" s="120"/>
      <c r="G47" s="120"/>
      <c r="H47" s="120"/>
      <c r="I47" s="120"/>
      <c r="J47" s="120"/>
      <c r="K47" s="120"/>
      <c r="L47" s="120"/>
      <c r="M47" s="120"/>
      <c r="N47" s="120"/>
      <c r="O47" s="98">
        <f t="shared" si="2"/>
        <v>0</v>
      </c>
      <c r="P47" s="94"/>
    </row>
    <row r="48" spans="1:16">
      <c r="A48" s="111" t="s">
        <v>156</v>
      </c>
      <c r="B48" s="112"/>
      <c r="C48" s="120"/>
      <c r="D48" s="120"/>
      <c r="E48" s="120"/>
      <c r="F48" s="120"/>
      <c r="G48" s="120"/>
      <c r="H48" s="120"/>
      <c r="I48" s="120"/>
      <c r="J48" s="120"/>
      <c r="K48" s="120"/>
      <c r="L48" s="120"/>
      <c r="M48" s="120"/>
      <c r="N48" s="120"/>
      <c r="O48" s="98">
        <f t="shared" si="2"/>
        <v>0</v>
      </c>
      <c r="P48" s="94"/>
    </row>
    <row r="49" spans="1:16">
      <c r="A49" s="111" t="s">
        <v>157</v>
      </c>
      <c r="B49" s="112"/>
      <c r="C49" s="120"/>
      <c r="D49" s="120"/>
      <c r="E49" s="120"/>
      <c r="F49" s="120"/>
      <c r="G49" s="120"/>
      <c r="H49" s="120"/>
      <c r="I49" s="120"/>
      <c r="J49" s="120"/>
      <c r="K49" s="120"/>
      <c r="L49" s="120"/>
      <c r="M49" s="120"/>
      <c r="N49" s="120"/>
      <c r="O49" s="98">
        <f t="shared" si="2"/>
        <v>0</v>
      </c>
      <c r="P49" s="94"/>
    </row>
    <row r="50" spans="1:16">
      <c r="A50" s="102" t="s">
        <v>158</v>
      </c>
      <c r="B50" s="103"/>
      <c r="C50" s="120"/>
      <c r="D50" s="120"/>
      <c r="E50" s="120"/>
      <c r="F50" s="120"/>
      <c r="G50" s="120"/>
      <c r="H50" s="120"/>
      <c r="I50" s="120"/>
      <c r="J50" s="120"/>
      <c r="K50" s="120"/>
      <c r="L50" s="120"/>
      <c r="M50" s="120"/>
      <c r="N50" s="120"/>
      <c r="O50" s="98">
        <f t="shared" si="2"/>
        <v>0</v>
      </c>
      <c r="P50" s="94"/>
    </row>
    <row r="51" spans="1:16">
      <c r="A51" s="102" t="s">
        <v>158</v>
      </c>
      <c r="B51" s="103"/>
      <c r="C51" s="120"/>
      <c r="D51" s="120"/>
      <c r="E51" s="120"/>
      <c r="F51" s="120"/>
      <c r="G51" s="120"/>
      <c r="H51" s="120"/>
      <c r="I51" s="120"/>
      <c r="J51" s="120"/>
      <c r="K51" s="120"/>
      <c r="L51" s="120"/>
      <c r="M51" s="120"/>
      <c r="N51" s="120"/>
      <c r="O51" s="98">
        <f t="shared" si="2"/>
        <v>0</v>
      </c>
      <c r="P51" s="94"/>
    </row>
    <row r="52" spans="1:16" ht="16.2" thickBot="1">
      <c r="A52" s="102" t="s">
        <v>158</v>
      </c>
      <c r="B52" s="103"/>
      <c r="C52" s="120"/>
      <c r="D52" s="120"/>
      <c r="E52" s="120"/>
      <c r="F52" s="120"/>
      <c r="G52" s="120"/>
      <c r="H52" s="120"/>
      <c r="I52" s="120"/>
      <c r="J52" s="120"/>
      <c r="K52" s="120"/>
      <c r="L52" s="120"/>
      <c r="M52" s="120"/>
      <c r="N52" s="120"/>
      <c r="O52" s="98">
        <f t="shared" si="2"/>
        <v>0</v>
      </c>
      <c r="P52" s="94"/>
    </row>
    <row r="53" spans="1:16" ht="16.2" thickBot="1">
      <c r="A53" s="144" t="s">
        <v>159</v>
      </c>
      <c r="B53" s="113"/>
      <c r="C53" s="98">
        <f t="shared" ref="C53:N53" si="4">SUM(C9:C52)</f>
        <v>300.56922893435649</v>
      </c>
      <c r="D53" s="98">
        <f t="shared" si="4"/>
        <v>300.56922893435649</v>
      </c>
      <c r="E53" s="98">
        <f t="shared" si="4"/>
        <v>300.56922893435649</v>
      </c>
      <c r="F53" s="98">
        <f t="shared" si="4"/>
        <v>300.56922893435649</v>
      </c>
      <c r="G53" s="98">
        <f t="shared" si="4"/>
        <v>300.56922893435649</v>
      </c>
      <c r="H53" s="98">
        <f t="shared" si="4"/>
        <v>300.56922893435649</v>
      </c>
      <c r="I53" s="98">
        <f t="shared" si="4"/>
        <v>300.56922893435649</v>
      </c>
      <c r="J53" s="98">
        <f t="shared" si="4"/>
        <v>300.56922893435649</v>
      </c>
      <c r="K53" s="98">
        <f t="shared" si="4"/>
        <v>300.56922893435649</v>
      </c>
      <c r="L53" s="98">
        <f t="shared" si="4"/>
        <v>300.56922893435649</v>
      </c>
      <c r="M53" s="98">
        <f t="shared" si="4"/>
        <v>300.56922893435649</v>
      </c>
      <c r="N53" s="98">
        <f t="shared" si="4"/>
        <v>300.56922893435649</v>
      </c>
      <c r="O53" s="114">
        <f>SUM(C53:N53)</f>
        <v>3606.8307472122779</v>
      </c>
      <c r="P53" s="94"/>
    </row>
    <row r="54" spans="1:16">
      <c r="A54" s="102" t="s">
        <v>160</v>
      </c>
      <c r="B54" s="103"/>
      <c r="C54" s="123"/>
      <c r="D54" s="123"/>
      <c r="E54" s="123"/>
      <c r="F54" s="123"/>
      <c r="G54" s="123"/>
      <c r="H54" s="123"/>
      <c r="I54" s="123"/>
      <c r="J54" s="123"/>
      <c r="K54" s="123"/>
      <c r="L54" s="123"/>
      <c r="M54" s="123"/>
      <c r="N54" s="123"/>
      <c r="O54" s="98">
        <f t="shared" si="2"/>
        <v>0</v>
      </c>
      <c r="P54" s="94"/>
    </row>
    <row r="55" spans="1:16" ht="16.2" thickBot="1">
      <c r="A55" s="102" t="s">
        <v>169</v>
      </c>
      <c r="B55" s="103"/>
      <c r="C55" s="124"/>
      <c r="D55" s="125"/>
      <c r="E55" s="125"/>
      <c r="F55" s="125"/>
      <c r="G55" s="125"/>
      <c r="H55" s="125"/>
      <c r="I55" s="125"/>
      <c r="J55" s="125"/>
      <c r="K55" s="125"/>
      <c r="L55" s="125"/>
      <c r="M55" s="125"/>
      <c r="N55" s="125"/>
      <c r="O55" s="98">
        <f t="shared" si="2"/>
        <v>0</v>
      </c>
      <c r="P55" s="94"/>
    </row>
    <row r="56" spans="1:16" ht="16.2" thickBot="1">
      <c r="A56" s="143" t="s">
        <v>162</v>
      </c>
      <c r="B56" s="115"/>
      <c r="C56" s="122">
        <f t="shared" ref="C56:N56" si="5">SUM(C53:C55)</f>
        <v>300.56922893435649</v>
      </c>
      <c r="D56" s="122">
        <f t="shared" si="5"/>
        <v>300.56922893435649</v>
      </c>
      <c r="E56" s="122">
        <f t="shared" si="5"/>
        <v>300.56922893435649</v>
      </c>
      <c r="F56" s="122">
        <f t="shared" si="5"/>
        <v>300.56922893435649</v>
      </c>
      <c r="G56" s="122">
        <f t="shared" si="5"/>
        <v>300.56922893435649</v>
      </c>
      <c r="H56" s="122">
        <f t="shared" si="5"/>
        <v>300.56922893435649</v>
      </c>
      <c r="I56" s="122">
        <f t="shared" si="5"/>
        <v>300.56922893435649</v>
      </c>
      <c r="J56" s="122">
        <f t="shared" si="5"/>
        <v>300.56922893435649</v>
      </c>
      <c r="K56" s="122">
        <f t="shared" si="5"/>
        <v>300.56922893435649</v>
      </c>
      <c r="L56" s="122">
        <f t="shared" si="5"/>
        <v>300.56922893435649</v>
      </c>
      <c r="M56" s="122">
        <f t="shared" si="5"/>
        <v>300.56922893435649</v>
      </c>
      <c r="N56" s="122">
        <f t="shared" si="5"/>
        <v>300.56922893435649</v>
      </c>
      <c r="O56" s="114">
        <f>SUM(C56:N56)</f>
        <v>3606.8307472122779</v>
      </c>
      <c r="P56" s="94"/>
    </row>
    <row r="57" spans="1:16" ht="16.8" thickTop="1" thickBot="1">
      <c r="A57" s="116" t="s">
        <v>163</v>
      </c>
      <c r="B57" s="117">
        <f>B2</f>
        <v>6420.3385055754352</v>
      </c>
      <c r="C57" s="118">
        <f t="shared" ref="C57:O57" si="6">SUM(C7-C56)</f>
        <v>6119.7692766410782</v>
      </c>
      <c r="D57" s="118">
        <f t="shared" si="6"/>
        <v>5819.2000477067213</v>
      </c>
      <c r="E57" s="118">
        <f t="shared" si="6"/>
        <v>5518.6308187723644</v>
      </c>
      <c r="F57" s="118">
        <f t="shared" si="6"/>
        <v>5218.0615898380074</v>
      </c>
      <c r="G57" s="118">
        <f t="shared" si="6"/>
        <v>4917.4923609036505</v>
      </c>
      <c r="H57" s="118">
        <f t="shared" si="6"/>
        <v>4616.9231319692935</v>
      </c>
      <c r="I57" s="118">
        <f t="shared" si="6"/>
        <v>4316.3539030349366</v>
      </c>
      <c r="J57" s="118">
        <f t="shared" si="6"/>
        <v>4015.7846741005801</v>
      </c>
      <c r="K57" s="118">
        <f t="shared" si="6"/>
        <v>3715.2154451662236</v>
      </c>
      <c r="L57" s="118">
        <f t="shared" si="6"/>
        <v>3414.6462162318671</v>
      </c>
      <c r="M57" s="118">
        <f t="shared" si="6"/>
        <v>3114.0769872975106</v>
      </c>
      <c r="N57" s="118">
        <f t="shared" si="6"/>
        <v>2813.5077583631542</v>
      </c>
      <c r="O57" s="126">
        <f t="shared" si="6"/>
        <v>2813.5077583631573</v>
      </c>
      <c r="P57" s="94"/>
    </row>
    <row r="58" spans="1:16" s="23" customFormat="1" ht="23.25" customHeight="1" thickTop="1">
      <c r="A58" s="86"/>
      <c r="B58" s="36"/>
      <c r="C58" s="37"/>
      <c r="D58" s="37"/>
      <c r="E58" s="37"/>
      <c r="F58" s="37"/>
      <c r="G58" s="37"/>
      <c r="H58" s="37"/>
      <c r="I58" s="37"/>
      <c r="J58" s="37"/>
      <c r="K58" s="37"/>
      <c r="L58" s="37"/>
      <c r="M58" s="37"/>
      <c r="N58" s="37"/>
    </row>
    <row r="59" spans="1:16">
      <c r="A59" s="25"/>
      <c r="B59" s="13"/>
      <c r="C59" s="2"/>
      <c r="D59" s="2"/>
      <c r="E59" s="2"/>
      <c r="F59" s="2"/>
      <c r="G59" s="2"/>
      <c r="H59" s="2"/>
      <c r="I59" s="2"/>
      <c r="J59" s="2"/>
      <c r="K59" s="2"/>
      <c r="L59" s="2"/>
      <c r="M59" s="2"/>
      <c r="N59" s="2"/>
      <c r="O59" s="31"/>
    </row>
    <row r="60" spans="1:16">
      <c r="A60" s="25"/>
      <c r="B60" s="3"/>
      <c r="C60" s="6"/>
      <c r="D60" s="7"/>
      <c r="E60" s="7"/>
      <c r="F60" s="7"/>
      <c r="G60" s="7"/>
      <c r="H60" s="7"/>
      <c r="I60" s="7"/>
      <c r="J60" s="7"/>
      <c r="K60" s="7"/>
      <c r="L60" s="7"/>
      <c r="M60" s="7"/>
      <c r="N60" s="7"/>
      <c r="O60" s="34"/>
    </row>
    <row r="61" spans="1:16">
      <c r="A61" s="26"/>
      <c r="B61" s="4"/>
      <c r="C61" s="14"/>
      <c r="D61" s="14"/>
      <c r="E61" s="14"/>
      <c r="F61" s="14"/>
      <c r="G61" s="14"/>
      <c r="H61" s="14"/>
      <c r="I61" s="14"/>
      <c r="J61" s="14"/>
      <c r="K61" s="14"/>
      <c r="L61" s="14"/>
      <c r="M61" s="14"/>
      <c r="N61" s="14"/>
      <c r="O61" s="35"/>
    </row>
    <row r="62" spans="1:16">
      <c r="A62" s="27"/>
      <c r="B62" s="1"/>
      <c r="C62" s="8"/>
      <c r="D62" s="8"/>
      <c r="E62" s="8"/>
      <c r="F62" s="8"/>
      <c r="G62" s="8"/>
      <c r="H62" s="8"/>
      <c r="I62" s="8"/>
      <c r="J62" s="8"/>
      <c r="K62" s="8"/>
      <c r="L62" s="8"/>
      <c r="M62" s="8"/>
      <c r="N62" s="9"/>
      <c r="O62" s="32"/>
    </row>
    <row r="63" spans="1:16">
      <c r="A63" s="27"/>
      <c r="B63" s="1"/>
      <c r="C63" s="8"/>
      <c r="D63" s="8"/>
      <c r="E63" s="8"/>
      <c r="F63" s="8"/>
      <c r="G63" s="8"/>
      <c r="H63" s="8"/>
      <c r="I63" s="8"/>
      <c r="J63" s="8"/>
      <c r="K63" s="8"/>
      <c r="L63" s="8"/>
      <c r="M63" s="8"/>
      <c r="N63" s="9"/>
      <c r="O63" s="32"/>
    </row>
    <row r="64" spans="1:16">
      <c r="A64" s="27"/>
      <c r="B64" s="1"/>
      <c r="C64" s="8"/>
      <c r="D64" s="8"/>
      <c r="E64" s="8"/>
      <c r="F64" s="8"/>
      <c r="G64" s="8"/>
      <c r="H64" s="8"/>
      <c r="I64" s="8"/>
      <c r="J64" s="8"/>
      <c r="K64" s="8"/>
      <c r="L64" s="8"/>
      <c r="M64" s="8"/>
      <c r="N64" s="9"/>
      <c r="O64" s="32"/>
    </row>
    <row r="65" spans="1:15">
      <c r="A65" s="145" t="s">
        <v>19</v>
      </c>
      <c r="B65" s="1"/>
      <c r="C65" s="8"/>
      <c r="D65" s="8"/>
      <c r="E65" s="8"/>
      <c r="F65" s="8"/>
      <c r="G65" s="8"/>
      <c r="H65" s="8"/>
      <c r="I65" s="8"/>
      <c r="J65" s="8"/>
      <c r="K65" s="8"/>
      <c r="L65" s="8"/>
      <c r="M65" s="8"/>
      <c r="N65" s="9"/>
      <c r="O65" s="32"/>
    </row>
    <row r="66" spans="1:15">
      <c r="A66" s="146" t="str">
        <f ca="1">CONCATENATE("The Small Business Development Center (SBDC) has prepared this financial statement as of ", TEXT(A71,"mm/dd/yyyy")," based on information and assumptions provided by management.")</f>
        <v>The Small Business Development Center (SBDC) has prepared this financial statement as of 08/28/2025 based on information and assumptions provided by management.</v>
      </c>
      <c r="B66" s="3"/>
      <c r="C66" s="9"/>
      <c r="D66" s="9"/>
      <c r="E66" s="9"/>
      <c r="F66" s="9"/>
      <c r="G66" s="9"/>
      <c r="H66" s="9"/>
      <c r="I66" s="9"/>
      <c r="J66" s="9"/>
      <c r="K66" s="9"/>
      <c r="L66" s="9"/>
      <c r="M66" s="9"/>
      <c r="N66" s="9"/>
      <c r="O66" s="32"/>
    </row>
    <row r="67" spans="1:15">
      <c r="A67" s="147" t="s">
        <v>20</v>
      </c>
      <c r="B67" s="4"/>
      <c r="C67" s="9"/>
      <c r="D67" s="9"/>
      <c r="E67" s="9"/>
      <c r="F67" s="9"/>
      <c r="G67" s="9"/>
      <c r="H67" s="9"/>
      <c r="I67" s="9"/>
      <c r="J67" s="9"/>
      <c r="K67" s="9"/>
      <c r="L67" s="9"/>
      <c r="M67" s="9"/>
      <c r="N67" s="9"/>
      <c r="O67" s="32"/>
    </row>
    <row r="68" spans="1:15">
      <c r="A68" s="147" t="s">
        <v>21</v>
      </c>
      <c r="B68" s="1"/>
      <c r="C68" s="8"/>
      <c r="D68" s="8"/>
      <c r="E68" s="8"/>
      <c r="F68" s="8"/>
      <c r="G68" s="8"/>
      <c r="H68" s="8"/>
      <c r="I68" s="8"/>
      <c r="J68" s="8"/>
      <c r="K68" s="8"/>
      <c r="L68" s="8"/>
      <c r="M68" s="8"/>
      <c r="N68" s="8"/>
      <c r="O68" s="32"/>
    </row>
    <row r="69" spans="1:15">
      <c r="A69" s="27"/>
      <c r="B69" s="1"/>
      <c r="C69" s="8"/>
      <c r="D69" s="8"/>
      <c r="E69" s="8"/>
      <c r="F69" s="8"/>
      <c r="G69" s="8"/>
      <c r="H69" s="8"/>
      <c r="I69" s="8"/>
      <c r="J69" s="8"/>
      <c r="K69" s="8"/>
      <c r="L69" s="8"/>
      <c r="M69" s="8"/>
      <c r="N69" s="8"/>
      <c r="O69" s="32"/>
    </row>
    <row r="70" spans="1:15">
      <c r="A70" s="27"/>
      <c r="B70" s="1"/>
      <c r="C70" s="8"/>
      <c r="D70" s="8"/>
      <c r="E70" s="8"/>
      <c r="F70" s="8"/>
      <c r="G70" s="8"/>
      <c r="H70" s="8"/>
      <c r="I70" s="8"/>
      <c r="J70" s="8"/>
      <c r="K70" s="8"/>
      <c r="L70" s="8"/>
      <c r="M70" s="8"/>
      <c r="N70" s="8"/>
      <c r="O70" s="32"/>
    </row>
    <row r="71" spans="1:15">
      <c r="A71" s="150">
        <f ca="1">TODAY()</f>
        <v>45897</v>
      </c>
      <c r="B71" s="1"/>
      <c r="C71" s="8"/>
      <c r="D71" s="8"/>
      <c r="E71" s="8"/>
      <c r="F71" s="8"/>
      <c r="G71" s="8"/>
      <c r="H71" s="8"/>
      <c r="I71" s="8"/>
      <c r="J71" s="8"/>
      <c r="K71" s="8"/>
      <c r="L71" s="8"/>
      <c r="M71" s="8"/>
      <c r="N71" s="8"/>
      <c r="O71" s="32"/>
    </row>
    <row r="72" spans="1:15">
      <c r="A72" s="27"/>
      <c r="B72" s="1"/>
      <c r="C72" s="8"/>
      <c r="D72" s="8"/>
      <c r="E72" s="8"/>
      <c r="F72" s="8"/>
      <c r="G72" s="8"/>
      <c r="H72" s="8"/>
      <c r="I72" s="8"/>
      <c r="J72" s="8"/>
      <c r="K72" s="8"/>
      <c r="L72" s="8"/>
      <c r="M72" s="8"/>
      <c r="N72" s="8"/>
      <c r="O72" s="32"/>
    </row>
    <row r="73" spans="1:15">
      <c r="A73" s="27"/>
      <c r="B73" s="1"/>
      <c r="C73" s="8"/>
      <c r="D73" s="8"/>
      <c r="E73" s="8"/>
      <c r="F73" s="8"/>
      <c r="G73" s="8"/>
      <c r="H73" s="8"/>
      <c r="I73" s="8"/>
      <c r="J73" s="8"/>
      <c r="K73" s="8"/>
      <c r="L73" s="8"/>
      <c r="M73" s="8"/>
      <c r="N73" s="8"/>
      <c r="O73" s="32"/>
    </row>
    <row r="74" spans="1:15">
      <c r="A74" s="27"/>
      <c r="B74" s="1"/>
      <c r="C74" s="8"/>
      <c r="D74" s="8"/>
      <c r="E74" s="8"/>
      <c r="F74" s="8"/>
      <c r="G74" s="8"/>
      <c r="H74" s="8"/>
      <c r="I74" s="8"/>
      <c r="J74" s="8"/>
      <c r="K74" s="8"/>
      <c r="L74" s="8"/>
      <c r="M74" s="8"/>
      <c r="N74" s="8"/>
      <c r="O74" s="32"/>
    </row>
    <row r="75" spans="1:15">
      <c r="A75" s="27"/>
      <c r="B75" s="1"/>
      <c r="C75" s="8"/>
      <c r="D75" s="8"/>
      <c r="E75" s="8"/>
      <c r="F75" s="8"/>
      <c r="G75" s="8"/>
      <c r="H75" s="8"/>
      <c r="I75" s="8"/>
      <c r="J75" s="8"/>
      <c r="K75" s="8"/>
      <c r="L75" s="8"/>
      <c r="M75" s="8"/>
      <c r="N75" s="8"/>
      <c r="O75" s="32"/>
    </row>
    <row r="76" spans="1:15">
      <c r="A76" s="27"/>
      <c r="B76" s="1"/>
      <c r="C76" s="8"/>
      <c r="D76" s="8"/>
      <c r="E76" s="8"/>
      <c r="F76" s="8"/>
      <c r="G76" s="8"/>
      <c r="H76" s="8"/>
      <c r="I76" s="8"/>
      <c r="J76" s="8"/>
      <c r="K76" s="8"/>
      <c r="L76" s="8"/>
      <c r="M76" s="8"/>
      <c r="N76" s="8"/>
      <c r="O76" s="32"/>
    </row>
    <row r="77" spans="1:15">
      <c r="A77" s="27"/>
      <c r="B77" s="1"/>
      <c r="C77" s="8"/>
      <c r="D77" s="8"/>
      <c r="E77" s="8"/>
      <c r="F77" s="8"/>
      <c r="G77" s="8"/>
      <c r="H77" s="8"/>
      <c r="I77" s="8"/>
      <c r="J77" s="8"/>
      <c r="K77" s="8"/>
      <c r="L77" s="8"/>
      <c r="M77" s="8"/>
      <c r="N77" s="8"/>
      <c r="O77" s="32"/>
    </row>
    <row r="78" spans="1:15">
      <c r="A78" s="27"/>
      <c r="B78" s="1"/>
      <c r="C78" s="8"/>
      <c r="D78" s="8"/>
      <c r="E78" s="8"/>
      <c r="F78" s="8"/>
      <c r="G78" s="8"/>
      <c r="H78" s="8"/>
      <c r="I78" s="8"/>
      <c r="J78" s="8"/>
      <c r="K78" s="8"/>
      <c r="L78" s="8"/>
      <c r="M78" s="8"/>
      <c r="N78" s="8"/>
      <c r="O78" s="32"/>
    </row>
    <row r="79" spans="1:15">
      <c r="A79" s="27"/>
      <c r="B79" s="1"/>
      <c r="C79" s="8"/>
      <c r="D79" s="8"/>
      <c r="E79" s="8"/>
      <c r="F79" s="8"/>
      <c r="G79" s="8"/>
      <c r="H79" s="8"/>
      <c r="I79" s="8"/>
      <c r="J79" s="8"/>
      <c r="K79" s="8"/>
      <c r="L79" s="8"/>
      <c r="M79" s="8"/>
      <c r="N79" s="8"/>
      <c r="O79" s="32"/>
    </row>
    <row r="80" spans="1:15">
      <c r="A80" s="27"/>
      <c r="B80" s="1"/>
      <c r="C80" s="8"/>
      <c r="D80" s="8"/>
      <c r="E80" s="8"/>
      <c r="F80" s="8"/>
      <c r="G80" s="8"/>
      <c r="H80" s="8"/>
      <c r="I80" s="8"/>
      <c r="J80" s="8"/>
      <c r="K80" s="8"/>
      <c r="L80" s="8"/>
      <c r="M80" s="8"/>
      <c r="N80" s="8"/>
      <c r="O80" s="32"/>
    </row>
    <row r="81" spans="1:15">
      <c r="A81" s="27"/>
      <c r="B81" s="1"/>
      <c r="C81" s="8"/>
      <c r="D81" s="10"/>
      <c r="E81" s="10"/>
      <c r="F81" s="10"/>
      <c r="G81" s="10"/>
      <c r="H81" s="10"/>
      <c r="I81" s="10"/>
      <c r="J81" s="10"/>
      <c r="K81" s="10"/>
      <c r="L81" s="10"/>
      <c r="M81" s="10"/>
      <c r="N81" s="10"/>
      <c r="O81" s="32"/>
    </row>
    <row r="82" spans="1:15">
      <c r="A82" s="27"/>
      <c r="B82" s="1"/>
      <c r="C82" s="8"/>
      <c r="D82" s="8"/>
      <c r="E82" s="8"/>
      <c r="F82" s="8"/>
      <c r="G82" s="8"/>
      <c r="H82" s="8"/>
      <c r="I82" s="8"/>
      <c r="J82" s="8"/>
      <c r="K82" s="8"/>
      <c r="L82" s="8"/>
      <c r="M82" s="8"/>
      <c r="N82" s="8"/>
      <c r="O82" s="32"/>
    </row>
    <row r="83" spans="1:15">
      <c r="A83" s="27"/>
      <c r="B83" s="1"/>
      <c r="C83" s="8"/>
      <c r="D83" s="8"/>
      <c r="E83" s="8"/>
      <c r="F83" s="8"/>
      <c r="G83" s="8"/>
      <c r="H83" s="8"/>
      <c r="I83" s="8"/>
      <c r="J83" s="8"/>
      <c r="K83" s="8"/>
      <c r="L83" s="8"/>
      <c r="M83" s="8"/>
      <c r="N83" s="8"/>
      <c r="O83" s="32"/>
    </row>
    <row r="84" spans="1:15">
      <c r="A84" s="28"/>
      <c r="B84" s="5"/>
      <c r="C84" s="8"/>
      <c r="D84" s="8"/>
      <c r="E84" s="8"/>
      <c r="F84" s="8"/>
      <c r="G84" s="8"/>
      <c r="H84" s="8"/>
      <c r="I84" s="8"/>
      <c r="J84" s="8"/>
      <c r="K84" s="8"/>
      <c r="L84" s="8"/>
      <c r="M84" s="8"/>
      <c r="N84" s="8"/>
      <c r="O84" s="32"/>
    </row>
    <row r="85" spans="1:15">
      <c r="A85" s="27"/>
      <c r="B85" s="1"/>
      <c r="C85" s="8"/>
      <c r="D85" s="8"/>
      <c r="E85" s="8"/>
      <c r="F85" s="8"/>
      <c r="G85" s="8"/>
      <c r="H85" s="8"/>
      <c r="I85" s="8"/>
      <c r="J85" s="8"/>
      <c r="K85" s="8"/>
      <c r="L85" s="8"/>
      <c r="M85" s="8"/>
      <c r="N85" s="8"/>
      <c r="O85" s="32"/>
    </row>
    <row r="86" spans="1:15">
      <c r="A86" s="27"/>
      <c r="B86" s="1"/>
      <c r="C86" s="8"/>
      <c r="D86" s="8"/>
      <c r="E86" s="8"/>
      <c r="F86" s="8"/>
      <c r="G86" s="8"/>
      <c r="H86" s="8"/>
      <c r="I86" s="8"/>
      <c r="J86" s="8"/>
      <c r="K86" s="8"/>
      <c r="L86" s="8"/>
      <c r="M86" s="8"/>
      <c r="N86" s="8"/>
      <c r="O86" s="32"/>
    </row>
    <row r="87" spans="1:15">
      <c r="A87" s="27"/>
      <c r="B87" s="1"/>
      <c r="C87" s="8"/>
      <c r="D87" s="8"/>
      <c r="E87" s="8"/>
      <c r="F87" s="8"/>
      <c r="G87" s="8"/>
      <c r="H87" s="8"/>
      <c r="I87" s="8"/>
      <c r="J87" s="8"/>
      <c r="K87" s="8"/>
      <c r="L87" s="8"/>
      <c r="M87" s="8"/>
      <c r="N87" s="8"/>
      <c r="O87" s="32"/>
    </row>
    <row r="88" spans="1:15">
      <c r="A88" s="27"/>
      <c r="B88" s="1"/>
      <c r="C88" s="8"/>
      <c r="D88" s="8"/>
      <c r="E88" s="8"/>
      <c r="F88" s="8"/>
      <c r="G88" s="8"/>
      <c r="H88" s="8"/>
      <c r="I88" s="8"/>
      <c r="J88" s="8"/>
      <c r="K88" s="8"/>
      <c r="L88" s="8"/>
      <c r="M88" s="8"/>
      <c r="N88" s="8"/>
      <c r="O88" s="32"/>
    </row>
    <row r="89" spans="1:15">
      <c r="A89" s="27"/>
      <c r="B89" s="1"/>
      <c r="C89" s="8"/>
      <c r="D89" s="8"/>
      <c r="E89" s="8"/>
      <c r="F89" s="8"/>
      <c r="G89" s="8"/>
      <c r="H89" s="8"/>
      <c r="I89" s="8"/>
      <c r="J89" s="8"/>
      <c r="K89" s="8"/>
      <c r="L89" s="8"/>
      <c r="M89" s="8"/>
      <c r="N89" s="8"/>
      <c r="O89" s="32"/>
    </row>
    <row r="90" spans="1:15">
      <c r="A90" s="27"/>
      <c r="B90" s="1"/>
      <c r="C90" s="8"/>
      <c r="D90" s="8"/>
      <c r="E90" s="8"/>
      <c r="F90" s="8"/>
      <c r="G90" s="8"/>
      <c r="H90" s="8"/>
      <c r="I90" s="8"/>
      <c r="J90" s="8"/>
      <c r="K90" s="8"/>
      <c r="L90" s="8"/>
      <c r="M90" s="8"/>
      <c r="N90" s="8"/>
      <c r="O90" s="32"/>
    </row>
    <row r="91" spans="1:15">
      <c r="A91" s="27"/>
      <c r="B91" s="1"/>
      <c r="C91" s="9"/>
      <c r="D91" s="9"/>
      <c r="E91" s="9"/>
      <c r="F91" s="9"/>
      <c r="G91" s="9"/>
      <c r="H91" s="9"/>
      <c r="I91" s="9"/>
      <c r="J91" s="9"/>
      <c r="K91" s="9"/>
      <c r="L91" s="9"/>
      <c r="M91" s="9"/>
      <c r="N91" s="9"/>
      <c r="O91" s="32"/>
    </row>
    <row r="92" spans="1:15">
      <c r="A92" s="27"/>
      <c r="B92" s="1"/>
      <c r="C92" s="8"/>
      <c r="D92" s="8"/>
      <c r="E92" s="8"/>
      <c r="F92" s="8"/>
      <c r="G92" s="8"/>
      <c r="H92" s="8"/>
      <c r="I92" s="8"/>
      <c r="J92" s="8"/>
      <c r="K92" s="8"/>
      <c r="L92" s="8"/>
      <c r="M92" s="8"/>
      <c r="N92" s="8"/>
      <c r="O92" s="32"/>
    </row>
    <row r="93" spans="1:15">
      <c r="A93" s="27"/>
      <c r="B93" s="1"/>
      <c r="C93" s="11"/>
      <c r="D93" s="12"/>
      <c r="E93" s="12"/>
      <c r="F93" s="12"/>
      <c r="G93" s="12"/>
      <c r="H93" s="12"/>
      <c r="I93" s="12"/>
      <c r="J93" s="12"/>
      <c r="K93" s="12"/>
      <c r="L93" s="12"/>
      <c r="M93" s="12"/>
      <c r="N93" s="12"/>
      <c r="O93" s="32"/>
    </row>
    <row r="94" spans="1:15">
      <c r="A94" s="27"/>
      <c r="B94" s="1"/>
      <c r="C94" s="8"/>
      <c r="D94" s="8"/>
      <c r="E94" s="8"/>
      <c r="F94" s="8"/>
      <c r="G94" s="8"/>
      <c r="H94" s="8"/>
      <c r="I94" s="8"/>
      <c r="J94" s="8"/>
      <c r="K94" s="8"/>
      <c r="L94" s="8"/>
      <c r="M94" s="8"/>
      <c r="N94" s="8"/>
      <c r="O94" s="32"/>
    </row>
    <row r="95" spans="1:15">
      <c r="A95" s="29"/>
      <c r="B95" s="15"/>
      <c r="C95" s="9"/>
      <c r="D95" s="9"/>
      <c r="E95" s="9"/>
      <c r="F95" s="9"/>
      <c r="G95" s="9"/>
      <c r="H95" s="9"/>
      <c r="I95" s="9"/>
      <c r="J95" s="9"/>
      <c r="K95" s="9"/>
      <c r="L95" s="9"/>
      <c r="M95" s="9"/>
      <c r="N95" s="9"/>
      <c r="O95" s="32"/>
    </row>
    <row r="96" spans="1:15">
      <c r="A96" s="25"/>
      <c r="B96" s="3"/>
      <c r="C96" s="9"/>
      <c r="D96" s="9"/>
      <c r="E96" s="9"/>
      <c r="F96" s="9"/>
      <c r="G96" s="9"/>
      <c r="H96" s="9"/>
      <c r="I96" s="9"/>
      <c r="J96" s="9"/>
      <c r="K96" s="9"/>
      <c r="L96" s="9"/>
      <c r="M96" s="9"/>
      <c r="N96" s="9"/>
      <c r="O96" s="32"/>
    </row>
    <row r="97" spans="1:15" ht="13.5" customHeight="1"/>
    <row r="98" spans="1:15">
      <c r="A98" s="25"/>
      <c r="B98" s="13"/>
      <c r="C98" s="2"/>
      <c r="D98" s="2"/>
      <c r="E98" s="2"/>
      <c r="F98" s="2"/>
      <c r="G98" s="2"/>
      <c r="H98" s="2"/>
      <c r="I98" s="2"/>
      <c r="J98" s="2"/>
      <c r="K98" s="2"/>
      <c r="L98" s="2"/>
      <c r="M98" s="2"/>
      <c r="N98" s="2"/>
      <c r="O98" s="31"/>
    </row>
    <row r="99" spans="1:15">
      <c r="A99" s="25"/>
      <c r="B99" s="3"/>
      <c r="C99" s="6"/>
      <c r="D99" s="7"/>
      <c r="E99" s="7"/>
      <c r="F99" s="7"/>
      <c r="G99" s="7"/>
      <c r="H99" s="7"/>
      <c r="I99" s="7"/>
      <c r="J99" s="7"/>
      <c r="K99" s="7"/>
      <c r="L99" s="7"/>
      <c r="M99" s="7"/>
      <c r="N99" s="7"/>
      <c r="O99" s="34"/>
    </row>
    <row r="100" spans="1:15">
      <c r="A100" s="26"/>
      <c r="B100" s="4"/>
      <c r="C100" s="14"/>
      <c r="D100" s="14"/>
      <c r="E100" s="14"/>
      <c r="F100" s="14"/>
      <c r="G100" s="14"/>
      <c r="H100" s="14"/>
      <c r="I100" s="14"/>
      <c r="J100" s="14"/>
      <c r="K100" s="14"/>
      <c r="L100" s="14"/>
      <c r="M100" s="14"/>
      <c r="N100" s="14"/>
      <c r="O100" s="35"/>
    </row>
    <row r="101" spans="1:15">
      <c r="A101" s="27"/>
      <c r="B101" s="1"/>
      <c r="C101" s="8"/>
      <c r="D101" s="8"/>
      <c r="E101" s="8"/>
      <c r="F101" s="8"/>
      <c r="G101" s="8"/>
      <c r="H101" s="8"/>
      <c r="I101" s="8"/>
      <c r="J101" s="8"/>
      <c r="K101" s="8"/>
      <c r="L101" s="8"/>
      <c r="M101" s="8"/>
      <c r="N101" s="9"/>
      <c r="O101" s="32"/>
    </row>
    <row r="102" spans="1:15">
      <c r="A102" s="27"/>
      <c r="B102" s="1"/>
      <c r="C102" s="8"/>
      <c r="D102" s="8"/>
      <c r="E102" s="8"/>
      <c r="F102" s="8"/>
      <c r="G102" s="8"/>
      <c r="H102" s="8"/>
      <c r="I102" s="8"/>
      <c r="J102" s="8"/>
      <c r="K102" s="8"/>
      <c r="L102" s="8"/>
      <c r="M102" s="8"/>
      <c r="N102" s="9"/>
      <c r="O102" s="32"/>
    </row>
    <row r="103" spans="1:15">
      <c r="A103" s="27"/>
      <c r="B103" s="1"/>
      <c r="C103" s="8"/>
      <c r="D103" s="8"/>
      <c r="E103" s="8"/>
      <c r="F103" s="8"/>
      <c r="G103" s="8"/>
      <c r="H103" s="8"/>
      <c r="I103" s="8"/>
      <c r="J103" s="8"/>
      <c r="K103" s="8"/>
      <c r="L103" s="8"/>
      <c r="M103" s="8"/>
      <c r="N103" s="9"/>
      <c r="O103" s="32"/>
    </row>
    <row r="104" spans="1:15">
      <c r="A104" s="27"/>
      <c r="B104" s="1"/>
      <c r="C104" s="8"/>
      <c r="D104" s="8"/>
      <c r="E104" s="8"/>
      <c r="F104" s="8"/>
      <c r="G104" s="8"/>
      <c r="H104" s="8"/>
      <c r="I104" s="8"/>
      <c r="J104" s="8"/>
      <c r="K104" s="8"/>
      <c r="L104" s="8"/>
      <c r="M104" s="8"/>
      <c r="N104" s="9"/>
      <c r="O104" s="32"/>
    </row>
    <row r="105" spans="1:15">
      <c r="A105" s="25"/>
      <c r="B105" s="3"/>
      <c r="C105" s="9"/>
      <c r="D105" s="9"/>
      <c r="E105" s="9"/>
      <c r="F105" s="9"/>
      <c r="G105" s="9"/>
      <c r="H105" s="9"/>
      <c r="I105" s="9"/>
      <c r="J105" s="9"/>
      <c r="K105" s="9"/>
      <c r="L105" s="9"/>
      <c r="M105" s="9"/>
      <c r="N105" s="9"/>
      <c r="O105" s="32"/>
    </row>
    <row r="106" spans="1:15">
      <c r="A106" s="26"/>
      <c r="B106" s="4"/>
      <c r="C106" s="9"/>
      <c r="D106" s="9"/>
      <c r="E106" s="9"/>
      <c r="F106" s="9"/>
      <c r="G106" s="9"/>
      <c r="H106" s="9"/>
      <c r="I106" s="9"/>
      <c r="J106" s="9"/>
      <c r="K106" s="9"/>
      <c r="L106" s="9"/>
      <c r="M106" s="9"/>
      <c r="N106" s="9"/>
      <c r="O106" s="32"/>
    </row>
    <row r="107" spans="1:15">
      <c r="A107" s="27"/>
      <c r="B107" s="1"/>
      <c r="C107" s="8"/>
      <c r="D107" s="8"/>
      <c r="E107" s="8"/>
      <c r="F107" s="8"/>
      <c r="G107" s="8"/>
      <c r="H107" s="8"/>
      <c r="I107" s="8"/>
      <c r="J107" s="8"/>
      <c r="K107" s="8"/>
      <c r="L107" s="8"/>
      <c r="M107" s="8"/>
      <c r="N107" s="8"/>
      <c r="O107" s="32"/>
    </row>
    <row r="108" spans="1:15">
      <c r="A108" s="27"/>
      <c r="B108" s="1"/>
      <c r="C108" s="8"/>
      <c r="D108" s="8"/>
      <c r="E108" s="8"/>
      <c r="F108" s="8"/>
      <c r="G108" s="8"/>
      <c r="H108" s="8"/>
      <c r="I108" s="8"/>
      <c r="J108" s="8"/>
      <c r="K108" s="8"/>
      <c r="L108" s="8"/>
      <c r="M108" s="8"/>
      <c r="N108" s="8"/>
      <c r="O108" s="32"/>
    </row>
    <row r="109" spans="1:15">
      <c r="A109" s="27"/>
      <c r="B109" s="1"/>
      <c r="C109" s="8"/>
      <c r="D109" s="8"/>
      <c r="E109" s="8"/>
      <c r="F109" s="8"/>
      <c r="G109" s="8"/>
      <c r="H109" s="8"/>
      <c r="I109" s="8"/>
      <c r="J109" s="8"/>
      <c r="K109" s="8"/>
      <c r="L109" s="8"/>
      <c r="M109" s="8"/>
      <c r="N109" s="8"/>
      <c r="O109" s="32"/>
    </row>
    <row r="110" spans="1:15">
      <c r="A110" s="27"/>
      <c r="B110" s="1"/>
      <c r="C110" s="8"/>
      <c r="D110" s="8"/>
      <c r="E110" s="8"/>
      <c r="F110" s="8"/>
      <c r="G110" s="8"/>
      <c r="H110" s="8"/>
      <c r="I110" s="8"/>
      <c r="J110" s="8"/>
      <c r="K110" s="8"/>
      <c r="L110" s="8"/>
      <c r="M110" s="8"/>
      <c r="N110" s="8"/>
      <c r="O110" s="32"/>
    </row>
    <row r="111" spans="1:15">
      <c r="A111" s="27"/>
      <c r="B111" s="1"/>
      <c r="C111" s="8"/>
      <c r="D111" s="8"/>
      <c r="E111" s="8"/>
      <c r="F111" s="8"/>
      <c r="G111" s="8"/>
      <c r="H111" s="8"/>
      <c r="I111" s="8"/>
      <c r="J111" s="8"/>
      <c r="K111" s="8"/>
      <c r="L111" s="8"/>
      <c r="M111" s="8"/>
      <c r="N111" s="8"/>
      <c r="O111" s="32"/>
    </row>
    <row r="112" spans="1:15">
      <c r="A112" s="27"/>
      <c r="B112" s="1"/>
      <c r="C112" s="8"/>
      <c r="D112" s="8"/>
      <c r="E112" s="8"/>
      <c r="F112" s="8"/>
      <c r="G112" s="8"/>
      <c r="H112" s="8"/>
      <c r="I112" s="8"/>
      <c r="J112" s="8"/>
      <c r="K112" s="8"/>
      <c r="L112" s="8"/>
      <c r="M112" s="8"/>
      <c r="N112" s="8"/>
      <c r="O112" s="32"/>
    </row>
    <row r="113" spans="1:15">
      <c r="A113" s="27"/>
      <c r="B113" s="1"/>
      <c r="C113" s="8"/>
      <c r="D113" s="8"/>
      <c r="E113" s="8"/>
      <c r="F113" s="8"/>
      <c r="G113" s="8"/>
      <c r="H113" s="8"/>
      <c r="I113" s="8"/>
      <c r="J113" s="8"/>
      <c r="K113" s="8"/>
      <c r="L113" s="8"/>
      <c r="M113" s="8"/>
      <c r="N113" s="8"/>
      <c r="O113" s="32"/>
    </row>
    <row r="114" spans="1:15">
      <c r="A114" s="27"/>
      <c r="B114" s="1"/>
      <c r="C114" s="8"/>
      <c r="D114" s="8"/>
      <c r="E114" s="8"/>
      <c r="F114" s="8"/>
      <c r="G114" s="8"/>
      <c r="H114" s="8"/>
      <c r="I114" s="8"/>
      <c r="J114" s="8"/>
      <c r="K114" s="8"/>
      <c r="L114" s="8"/>
      <c r="M114" s="8"/>
      <c r="N114" s="8"/>
      <c r="O114" s="32"/>
    </row>
    <row r="115" spans="1:15">
      <c r="A115" s="27"/>
      <c r="B115" s="1"/>
      <c r="C115" s="8"/>
      <c r="D115" s="8"/>
      <c r="E115" s="8"/>
      <c r="F115" s="8"/>
      <c r="G115" s="8"/>
      <c r="H115" s="8"/>
      <c r="I115" s="8"/>
      <c r="J115" s="8"/>
      <c r="K115" s="8"/>
      <c r="L115" s="8"/>
      <c r="M115" s="8"/>
      <c r="N115" s="8"/>
      <c r="O115" s="32"/>
    </row>
    <row r="116" spans="1:15">
      <c r="A116" s="27"/>
      <c r="B116" s="1"/>
      <c r="C116" s="8"/>
      <c r="D116" s="8"/>
      <c r="E116" s="8"/>
      <c r="F116" s="8"/>
      <c r="G116" s="8"/>
      <c r="H116" s="8"/>
      <c r="I116" s="8"/>
      <c r="J116" s="8"/>
      <c r="K116" s="8"/>
      <c r="L116" s="8"/>
      <c r="M116" s="8"/>
      <c r="N116" s="8"/>
      <c r="O116" s="32"/>
    </row>
    <row r="117" spans="1:15">
      <c r="A117" s="27"/>
      <c r="B117" s="1"/>
      <c r="C117" s="8"/>
      <c r="D117" s="8"/>
      <c r="E117" s="8"/>
      <c r="F117" s="8"/>
      <c r="G117" s="8"/>
      <c r="H117" s="8"/>
      <c r="I117" s="8"/>
      <c r="J117" s="8"/>
      <c r="K117" s="8"/>
      <c r="L117" s="8"/>
      <c r="M117" s="8"/>
      <c r="N117" s="8"/>
      <c r="O117" s="32"/>
    </row>
    <row r="118" spans="1:15">
      <c r="A118" s="27"/>
      <c r="B118" s="1"/>
      <c r="C118" s="8"/>
      <c r="D118" s="8"/>
      <c r="E118" s="8"/>
      <c r="F118" s="8"/>
      <c r="G118" s="8"/>
      <c r="H118" s="8"/>
      <c r="I118" s="8"/>
      <c r="J118" s="8"/>
      <c r="K118" s="8"/>
      <c r="L118" s="8"/>
      <c r="M118" s="8"/>
      <c r="N118" s="8"/>
      <c r="O118" s="32"/>
    </row>
    <row r="119" spans="1:15">
      <c r="A119" s="27"/>
      <c r="B119" s="1"/>
      <c r="C119" s="8"/>
      <c r="D119" s="8"/>
      <c r="E119" s="8"/>
      <c r="F119" s="8"/>
      <c r="G119" s="8"/>
      <c r="H119" s="8"/>
      <c r="I119" s="8"/>
      <c r="J119" s="8"/>
      <c r="K119" s="8"/>
      <c r="L119" s="8"/>
      <c r="M119" s="8"/>
      <c r="N119" s="8"/>
      <c r="O119" s="32"/>
    </row>
    <row r="120" spans="1:15">
      <c r="A120" s="27"/>
      <c r="B120" s="1"/>
      <c r="C120" s="8"/>
      <c r="D120" s="10"/>
      <c r="E120" s="10"/>
      <c r="F120" s="10"/>
      <c r="G120" s="10"/>
      <c r="H120" s="10"/>
      <c r="I120" s="10"/>
      <c r="J120" s="10"/>
      <c r="K120" s="10"/>
      <c r="L120" s="10"/>
      <c r="M120" s="10"/>
      <c r="N120" s="10"/>
      <c r="O120" s="32"/>
    </row>
    <row r="121" spans="1:15">
      <c r="A121" s="27"/>
      <c r="B121" s="1"/>
      <c r="C121" s="8"/>
      <c r="D121" s="8"/>
      <c r="E121" s="8"/>
      <c r="F121" s="8"/>
      <c r="G121" s="8"/>
      <c r="H121" s="8"/>
      <c r="I121" s="8"/>
      <c r="J121" s="8"/>
      <c r="K121" s="8"/>
      <c r="L121" s="8"/>
      <c r="M121" s="8"/>
      <c r="N121" s="8"/>
      <c r="O121" s="32"/>
    </row>
    <row r="122" spans="1:15">
      <c r="A122" s="27"/>
      <c r="B122" s="1"/>
      <c r="C122" s="8"/>
      <c r="D122" s="8"/>
      <c r="E122" s="8"/>
      <c r="F122" s="8"/>
      <c r="G122" s="8"/>
      <c r="H122" s="8"/>
      <c r="I122" s="8"/>
      <c r="J122" s="8"/>
      <c r="K122" s="8"/>
      <c r="L122" s="8"/>
      <c r="M122" s="8"/>
      <c r="N122" s="8"/>
      <c r="O122" s="32"/>
    </row>
    <row r="123" spans="1:15">
      <c r="A123" s="28"/>
      <c r="B123" s="5"/>
      <c r="C123" s="8"/>
      <c r="D123" s="8"/>
      <c r="E123" s="8"/>
      <c r="F123" s="8"/>
      <c r="G123" s="8"/>
      <c r="H123" s="8"/>
      <c r="I123" s="8"/>
      <c r="J123" s="8"/>
      <c r="K123" s="8"/>
      <c r="L123" s="8"/>
      <c r="M123" s="8"/>
      <c r="N123" s="8"/>
      <c r="O123" s="32"/>
    </row>
    <row r="124" spans="1:15">
      <c r="A124" s="27"/>
      <c r="B124" s="1"/>
      <c r="C124" s="8"/>
      <c r="D124" s="8"/>
      <c r="E124" s="8"/>
      <c r="F124" s="8"/>
      <c r="G124" s="8"/>
      <c r="H124" s="8"/>
      <c r="I124" s="8"/>
      <c r="J124" s="8"/>
      <c r="K124" s="8"/>
      <c r="L124" s="8"/>
      <c r="M124" s="8"/>
      <c r="N124" s="8"/>
      <c r="O124" s="32"/>
    </row>
    <row r="125" spans="1:15">
      <c r="A125" s="27"/>
      <c r="B125" s="1"/>
      <c r="C125" s="8"/>
      <c r="D125" s="8"/>
      <c r="E125" s="8"/>
      <c r="F125" s="8"/>
      <c r="G125" s="8"/>
      <c r="H125" s="8"/>
      <c r="I125" s="8"/>
      <c r="J125" s="8"/>
      <c r="K125" s="8"/>
      <c r="L125" s="8"/>
      <c r="M125" s="8"/>
      <c r="N125" s="8"/>
      <c r="O125" s="32"/>
    </row>
    <row r="126" spans="1:15">
      <c r="A126" s="27"/>
      <c r="B126" s="1"/>
      <c r="C126" s="8"/>
      <c r="D126" s="8"/>
      <c r="E126" s="8"/>
      <c r="F126" s="8"/>
      <c r="G126" s="8"/>
      <c r="H126" s="8"/>
      <c r="I126" s="8"/>
      <c r="J126" s="8"/>
      <c r="K126" s="8"/>
      <c r="L126" s="8"/>
      <c r="M126" s="8"/>
      <c r="N126" s="8"/>
      <c r="O126" s="32"/>
    </row>
    <row r="127" spans="1:15">
      <c r="A127" s="27"/>
      <c r="B127" s="1"/>
      <c r="C127" s="8"/>
      <c r="D127" s="8"/>
      <c r="E127" s="8"/>
      <c r="F127" s="8"/>
      <c r="G127" s="8"/>
      <c r="H127" s="8"/>
      <c r="I127" s="8"/>
      <c r="J127" s="8"/>
      <c r="K127" s="8"/>
      <c r="L127" s="8"/>
      <c r="M127" s="8"/>
      <c r="N127" s="8"/>
      <c r="O127" s="32"/>
    </row>
    <row r="128" spans="1:15">
      <c r="A128" s="27"/>
      <c r="B128" s="1"/>
      <c r="C128" s="8"/>
      <c r="D128" s="8"/>
      <c r="E128" s="8"/>
      <c r="F128" s="8"/>
      <c r="G128" s="8"/>
      <c r="H128" s="8"/>
      <c r="I128" s="8"/>
      <c r="J128" s="8"/>
      <c r="K128" s="8"/>
      <c r="L128" s="8"/>
      <c r="M128" s="8"/>
      <c r="N128" s="8"/>
      <c r="O128" s="32"/>
    </row>
    <row r="129" spans="1:15">
      <c r="A129" s="27"/>
      <c r="B129" s="1"/>
      <c r="C129" s="8"/>
      <c r="D129" s="8"/>
      <c r="E129" s="8"/>
      <c r="F129" s="8"/>
      <c r="G129" s="8"/>
      <c r="H129" s="8"/>
      <c r="I129" s="8"/>
      <c r="J129" s="8"/>
      <c r="K129" s="8"/>
      <c r="L129" s="8"/>
      <c r="M129" s="8"/>
      <c r="N129" s="8"/>
      <c r="O129" s="32"/>
    </row>
    <row r="130" spans="1:15">
      <c r="A130" s="27"/>
      <c r="B130" s="1"/>
      <c r="C130" s="9"/>
      <c r="D130" s="9"/>
      <c r="E130" s="9"/>
      <c r="F130" s="9"/>
      <c r="G130" s="9"/>
      <c r="H130" s="9"/>
      <c r="I130" s="9"/>
      <c r="J130" s="9"/>
      <c r="K130" s="9"/>
      <c r="L130" s="9"/>
      <c r="M130" s="9"/>
      <c r="N130" s="9"/>
      <c r="O130" s="32"/>
    </row>
    <row r="131" spans="1:15">
      <c r="A131" s="27"/>
      <c r="B131" s="1"/>
      <c r="C131" s="8"/>
      <c r="D131" s="8"/>
      <c r="E131" s="8"/>
      <c r="F131" s="8"/>
      <c r="G131" s="8"/>
      <c r="H131" s="8"/>
      <c r="I131" s="8"/>
      <c r="J131" s="8"/>
      <c r="K131" s="8"/>
      <c r="L131" s="8"/>
      <c r="M131" s="8"/>
      <c r="N131" s="8"/>
      <c r="O131" s="32"/>
    </row>
    <row r="132" spans="1:15">
      <c r="A132" s="27"/>
      <c r="B132" s="1"/>
      <c r="C132" s="11"/>
      <c r="D132" s="12"/>
      <c r="E132" s="12"/>
      <c r="F132" s="12"/>
      <c r="G132" s="12"/>
      <c r="H132" s="8"/>
      <c r="I132" s="12"/>
      <c r="J132" s="12"/>
      <c r="K132" s="12"/>
      <c r="L132" s="12"/>
      <c r="M132" s="12"/>
      <c r="N132" s="12"/>
      <c r="O132" s="32"/>
    </row>
    <row r="133" spans="1:15">
      <c r="A133" s="27"/>
      <c r="B133" s="1"/>
      <c r="C133" s="8"/>
      <c r="D133" s="8"/>
      <c r="E133" s="8"/>
      <c r="F133" s="8"/>
      <c r="G133" s="8"/>
      <c r="I133" s="8"/>
      <c r="J133" s="8"/>
      <c r="K133" s="8"/>
      <c r="L133" s="8"/>
      <c r="M133" s="8"/>
      <c r="N133" s="8"/>
      <c r="O133" s="32"/>
    </row>
    <row r="134" spans="1:15">
      <c r="A134" s="29"/>
      <c r="B134" s="15"/>
      <c r="C134" s="9"/>
      <c r="D134" s="9"/>
      <c r="E134" s="9"/>
      <c r="F134" s="9"/>
      <c r="G134" s="9"/>
      <c r="H134" s="9"/>
      <c r="I134" s="9"/>
      <c r="J134" s="9"/>
      <c r="K134" s="9"/>
      <c r="L134" s="9"/>
      <c r="M134" s="9"/>
      <c r="N134" s="9"/>
      <c r="O134" s="32"/>
    </row>
    <row r="135" spans="1:15">
      <c r="A135" s="25"/>
      <c r="B135" s="3"/>
      <c r="C135" s="9"/>
      <c r="D135" s="9"/>
      <c r="E135" s="9"/>
      <c r="F135" s="9"/>
      <c r="G135" s="9"/>
      <c r="H135" s="9"/>
      <c r="I135" s="9"/>
      <c r="J135" s="9"/>
      <c r="K135" s="9"/>
      <c r="L135" s="9"/>
      <c r="M135" s="9"/>
      <c r="N135" s="9"/>
      <c r="O135" s="32"/>
    </row>
  </sheetData>
  <sheetProtection selectLockedCells="1"/>
  <printOptions horizontalCentered="1" verticalCentered="1" gridLines="1"/>
  <pageMargins left="0" right="0" top="0" bottom="0" header="0.25" footer="0.25"/>
  <pageSetup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4308b4-4fc3-4f48-9d57-55a147e258c0">
      <Terms xmlns="http://schemas.microsoft.com/office/infopath/2007/PartnerControls"/>
    </lcf76f155ced4ddcb4097134ff3c332f>
    <TaxCatchAll xmlns="9f3ebae9-7638-4af4-80b1-f42b1e2c0c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D1C69E1ED285418945B331C240C011" ma:contentTypeVersion="18" ma:contentTypeDescription="Create a new document." ma:contentTypeScope="" ma:versionID="739347e11b46b80f0a194ae69c60b9c6">
  <xsd:schema xmlns:xsd="http://www.w3.org/2001/XMLSchema" xmlns:xs="http://www.w3.org/2001/XMLSchema" xmlns:p="http://schemas.microsoft.com/office/2006/metadata/properties" xmlns:ns2="1c4308b4-4fc3-4f48-9d57-55a147e258c0" xmlns:ns3="9f3ebae9-7638-4af4-80b1-f42b1e2c0ce5" targetNamespace="http://schemas.microsoft.com/office/2006/metadata/properties" ma:root="true" ma:fieldsID="e1ab2af6471645d7360179336971a3c7" ns2:_="" ns3:_="">
    <xsd:import namespace="1c4308b4-4fc3-4f48-9d57-55a147e258c0"/>
    <xsd:import namespace="9f3ebae9-7638-4af4-80b1-f42b1e2c0c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308b4-4fc3-4f48-9d57-55a147e25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22eefa-ade5-4654-a7ca-7bc8affc75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ebae9-7638-4af4-80b1-f42b1e2c0ce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c13361-2ac0-4845-a8cc-43586811436f}" ma:internalName="TaxCatchAll" ma:showField="CatchAllData" ma:web="9f3ebae9-7638-4af4-80b1-f42b1e2c0c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4AA5E-8B8D-4AAD-A6BD-D2A3351855D0}">
  <ds:schemaRefs>
    <ds:schemaRef ds:uri="http://schemas.microsoft.com/sharepoint/v3/contenttype/forms"/>
  </ds:schemaRefs>
</ds:datastoreItem>
</file>

<file path=customXml/itemProps2.xml><?xml version="1.0" encoding="utf-8"?>
<ds:datastoreItem xmlns:ds="http://schemas.openxmlformats.org/officeDocument/2006/customXml" ds:itemID="{63A607D3-5E11-439F-AE3B-71F568014D17}">
  <ds:schemaRefs>
    <ds:schemaRef ds:uri="http://schemas.microsoft.com/office/2006/metadata/properties"/>
    <ds:schemaRef ds:uri="http://schemas.microsoft.com/office/infopath/2007/PartnerControls"/>
    <ds:schemaRef ds:uri="1c4308b4-4fc3-4f48-9d57-55a147e258c0"/>
    <ds:schemaRef ds:uri="9f3ebae9-7638-4af4-80b1-f42b1e2c0ce5"/>
  </ds:schemaRefs>
</ds:datastoreItem>
</file>

<file path=customXml/itemProps3.xml><?xml version="1.0" encoding="utf-8"?>
<ds:datastoreItem xmlns:ds="http://schemas.openxmlformats.org/officeDocument/2006/customXml" ds:itemID="{1F55865E-7D5C-43F3-8356-2555AD8C0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308b4-4fc3-4f48-9d57-55a147e258c0"/>
    <ds:schemaRef ds:uri="9f3ebae9-7638-4af4-80b1-f42b1e2c0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Start Up Expenses</vt:lpstr>
      <vt:lpstr>Loans</vt:lpstr>
      <vt:lpstr>Loan 2</vt:lpstr>
      <vt:lpstr>Year 1</vt:lpstr>
      <vt:lpstr>Year 2</vt:lpstr>
      <vt:lpstr>Year 3</vt:lpstr>
      <vt:lpstr>'Loan 2'!Print_Area</vt:lpstr>
      <vt:lpstr>Loans!Print_Area</vt:lpstr>
      <vt:lpstr>'Start Up Expenses'!Print_Area</vt:lpstr>
      <vt:lpstr>'Year 1'!Print_Area</vt:lpstr>
      <vt:lpstr>'Year 2'!Print_Area</vt:lpstr>
      <vt:lpstr>'Year 3'!Print_Area</vt:lpstr>
      <vt:lpstr>'Loan 2'!PRINT_AREA_MI</vt:lpstr>
      <vt:lpstr>Loans!PRINT_AREA_MI</vt:lpstr>
    </vt:vector>
  </TitlesOfParts>
  <Manager/>
  <Company>BSU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Vicki Hagberg</cp:lastModifiedBy>
  <cp:revision/>
  <dcterms:created xsi:type="dcterms:W3CDTF">2010-03-24T18:25:42Z</dcterms:created>
  <dcterms:modified xsi:type="dcterms:W3CDTF">2025-08-28T18:23:56Z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0x01010088D1C69E1ED285418945B331C240C011</vt:lpwstr>
  </property>
  <property fmtid="{D5CDD505-2E9C-101B-9397-08002B2CF9AE}" pid="3" name="Jet Reports Function Literals">
    <vt:lpwstr>,	;	,	{	}	[@[{0}]]	1033	1033</vt:lpwstr>
  </property>
  <property fmtid="{D5CDD505-2E9C-101B-9397-08002B2CF9AE}" pid="4" name="MediaServiceImageTags">
    <vt:lpwstr/>
  </property>
</Properties>
</file>