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northlandfdn.sharepoint.com/sites/NESBDCEnsemble/Shared Documents/General/Staff Working Files/Special Initiatives/ASBDC Presentation/Microbusiness Toolkit/"/>
    </mc:Choice>
  </mc:AlternateContent>
  <xr:revisionPtr revIDLastSave="33" documentId="13_ncr:1_{6DD9CAC3-8602-4399-897C-C1EB7D655781}" xr6:coauthVersionLast="47" xr6:coauthVersionMax="47" xr10:uidLastSave="{BF66B614-D3DD-4E36-B667-1C402B0BAFC2}"/>
  <bookViews>
    <workbookView xWindow="-28920" yWindow="1605" windowWidth="29040" windowHeight="15720" xr2:uid="{00000000-000D-0000-FFFF-FFFF00000000}"/>
  </bookViews>
  <sheets>
    <sheet name="Instructions" sheetId="1" r:id="rId1"/>
    <sheet name="Expenses" sheetId="2" r:id="rId2"/>
    <sheet name="Income" sheetId="3" r:id="rId3"/>
    <sheet name="Profit &amp; Loss Report" sheetId="4" r:id="rId4"/>
    <sheet name="Schedule C Report" sheetId="5" r:id="rId5"/>
    <sheet name="Bus. Use of Home" sheetId="6" r:id="rId6"/>
    <sheet name="Dropdowns" sheetId="7" state="hidden" r:id="rId7"/>
  </sheets>
  <definedNames>
    <definedName name="Non_TBI">#REF!</definedName>
    <definedName name="Non_TBI_Program">#REF!</definedName>
    <definedName name="Other">#REF!</definedName>
    <definedName name="SortIncome">#REF!</definedName>
    <definedName name="TBI">#REF!</definedName>
    <definedName name="TBI_Progra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6" l="1"/>
  <c r="A21" i="6" s="1"/>
  <c r="A76" i="5"/>
  <c r="A71" i="5" s="1"/>
  <c r="A67" i="4"/>
  <c r="A62" i="4" s="1"/>
  <c r="A258" i="3"/>
  <c r="A253" i="3" s="1"/>
  <c r="A209" i="2"/>
  <c r="A204" i="2" s="1"/>
  <c r="A86" i="1"/>
  <c r="A81" i="1" s="1"/>
  <c r="N9" i="6"/>
  <c r="N8" i="6"/>
  <c r="N7" i="6"/>
  <c r="N6" i="6"/>
  <c r="N5" i="6"/>
  <c r="N4" i="6"/>
  <c r="N3" i="6"/>
  <c r="N2" i="6"/>
  <c r="A3" i="5"/>
  <c r="B57" i="4"/>
  <c r="C3" i="4"/>
  <c r="B1" i="4"/>
  <c r="A1" i="4"/>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L25" i="3"/>
  <c r="M25" i="3" s="1"/>
  <c r="N25" i="3" s="1"/>
  <c r="F25" i="3"/>
  <c r="F24" i="3"/>
  <c r="F23" i="3"/>
  <c r="F22" i="3"/>
  <c r="F21" i="3"/>
  <c r="F20" i="3"/>
  <c r="F19" i="3"/>
  <c r="F18" i="3"/>
  <c r="F17" i="3"/>
  <c r="F16" i="3"/>
  <c r="F15" i="3"/>
  <c r="F14" i="3"/>
  <c r="F13" i="3"/>
  <c r="F12" i="3"/>
  <c r="F11" i="3"/>
  <c r="F10" i="3"/>
  <c r="F9" i="3"/>
  <c r="F8" i="3"/>
  <c r="F7" i="3"/>
  <c r="F6" i="3"/>
  <c r="A2" i="3"/>
  <c r="A1" i="3"/>
  <c r="J200" i="2"/>
  <c r="G200" i="2"/>
  <c r="F200" i="2"/>
  <c r="J199" i="2"/>
  <c r="G199" i="2"/>
  <c r="F199" i="2"/>
  <c r="J198" i="2"/>
  <c r="G198" i="2"/>
  <c r="F198" i="2"/>
  <c r="J197" i="2"/>
  <c r="G197" i="2"/>
  <c r="F197" i="2"/>
  <c r="J196" i="2"/>
  <c r="G196" i="2"/>
  <c r="F196" i="2"/>
  <c r="J195" i="2"/>
  <c r="G195" i="2"/>
  <c r="F195" i="2"/>
  <c r="J194" i="2"/>
  <c r="G194" i="2"/>
  <c r="F194" i="2"/>
  <c r="J193" i="2"/>
  <c r="G193" i="2"/>
  <c r="F193" i="2"/>
  <c r="J192" i="2"/>
  <c r="G192" i="2"/>
  <c r="F192" i="2"/>
  <c r="J191" i="2"/>
  <c r="G191" i="2"/>
  <c r="F191" i="2"/>
  <c r="J190" i="2"/>
  <c r="G190" i="2"/>
  <c r="F190" i="2"/>
  <c r="J189" i="2"/>
  <c r="G189" i="2"/>
  <c r="F189" i="2"/>
  <c r="J188" i="2"/>
  <c r="G188" i="2"/>
  <c r="F188" i="2"/>
  <c r="J187" i="2"/>
  <c r="G187" i="2"/>
  <c r="F187" i="2"/>
  <c r="J186" i="2"/>
  <c r="G186" i="2"/>
  <c r="F186" i="2"/>
  <c r="J185" i="2"/>
  <c r="G185" i="2"/>
  <c r="F185" i="2"/>
  <c r="J184" i="2"/>
  <c r="G184" i="2"/>
  <c r="F184" i="2"/>
  <c r="J183" i="2"/>
  <c r="G183" i="2"/>
  <c r="F183" i="2"/>
  <c r="J182" i="2"/>
  <c r="G182" i="2"/>
  <c r="F182" i="2"/>
  <c r="J181" i="2"/>
  <c r="G181" i="2"/>
  <c r="F181" i="2"/>
  <c r="J180" i="2"/>
  <c r="G180" i="2"/>
  <c r="F180" i="2"/>
  <c r="J179" i="2"/>
  <c r="G179" i="2"/>
  <c r="F179" i="2"/>
  <c r="J178" i="2"/>
  <c r="G178" i="2"/>
  <c r="F178" i="2"/>
  <c r="J177" i="2"/>
  <c r="G177" i="2"/>
  <c r="F177" i="2"/>
  <c r="J176" i="2"/>
  <c r="G176" i="2"/>
  <c r="F176" i="2"/>
  <c r="J175" i="2"/>
  <c r="G175" i="2"/>
  <c r="F175" i="2"/>
  <c r="J174" i="2"/>
  <c r="G174" i="2"/>
  <c r="F174" i="2"/>
  <c r="J173" i="2"/>
  <c r="G173" i="2"/>
  <c r="F173" i="2"/>
  <c r="J172" i="2"/>
  <c r="G172" i="2"/>
  <c r="F172" i="2"/>
  <c r="J171" i="2"/>
  <c r="G171" i="2"/>
  <c r="F171" i="2"/>
  <c r="J170" i="2"/>
  <c r="G170" i="2"/>
  <c r="F170" i="2"/>
  <c r="J169" i="2"/>
  <c r="G169" i="2"/>
  <c r="F169" i="2"/>
  <c r="J168" i="2"/>
  <c r="G168" i="2"/>
  <c r="F168" i="2"/>
  <c r="J167" i="2"/>
  <c r="G167" i="2"/>
  <c r="F167" i="2"/>
  <c r="J166" i="2"/>
  <c r="G166" i="2"/>
  <c r="F166" i="2"/>
  <c r="J165" i="2"/>
  <c r="G165" i="2"/>
  <c r="F165" i="2"/>
  <c r="J164" i="2"/>
  <c r="G164" i="2"/>
  <c r="F164" i="2"/>
  <c r="J163" i="2"/>
  <c r="G163" i="2"/>
  <c r="F163" i="2"/>
  <c r="J162" i="2"/>
  <c r="G162" i="2"/>
  <c r="F162" i="2"/>
  <c r="J161" i="2"/>
  <c r="G161" i="2"/>
  <c r="F161" i="2"/>
  <c r="J160" i="2"/>
  <c r="G160" i="2"/>
  <c r="F160" i="2"/>
  <c r="J159" i="2"/>
  <c r="G159" i="2"/>
  <c r="F159" i="2"/>
  <c r="J158" i="2"/>
  <c r="G158" i="2"/>
  <c r="F158" i="2"/>
  <c r="J157" i="2"/>
  <c r="G157" i="2"/>
  <c r="F157" i="2"/>
  <c r="J156" i="2"/>
  <c r="G156" i="2"/>
  <c r="F156" i="2"/>
  <c r="J155" i="2"/>
  <c r="G155" i="2"/>
  <c r="F155" i="2"/>
  <c r="J154" i="2"/>
  <c r="G154" i="2"/>
  <c r="F154" i="2"/>
  <c r="J153" i="2"/>
  <c r="G153" i="2"/>
  <c r="F153" i="2"/>
  <c r="J152" i="2"/>
  <c r="G152" i="2"/>
  <c r="F152" i="2"/>
  <c r="J151" i="2"/>
  <c r="G151" i="2"/>
  <c r="F151" i="2"/>
  <c r="J150" i="2"/>
  <c r="G150" i="2"/>
  <c r="F150" i="2"/>
  <c r="J149" i="2"/>
  <c r="G149" i="2"/>
  <c r="F149" i="2"/>
  <c r="J148" i="2"/>
  <c r="G148" i="2"/>
  <c r="F148" i="2"/>
  <c r="J147" i="2"/>
  <c r="G147" i="2"/>
  <c r="F147" i="2"/>
  <c r="J146" i="2"/>
  <c r="G146" i="2"/>
  <c r="F146" i="2"/>
  <c r="J145" i="2"/>
  <c r="G145" i="2"/>
  <c r="F145" i="2"/>
  <c r="J144" i="2"/>
  <c r="G144" i="2"/>
  <c r="F144" i="2"/>
  <c r="J143" i="2"/>
  <c r="G143" i="2"/>
  <c r="F143" i="2"/>
  <c r="J142" i="2"/>
  <c r="G142" i="2"/>
  <c r="F142" i="2"/>
  <c r="J141" i="2"/>
  <c r="G141" i="2"/>
  <c r="F141" i="2"/>
  <c r="J140" i="2"/>
  <c r="G140" i="2"/>
  <c r="F140" i="2"/>
  <c r="J139" i="2"/>
  <c r="G139" i="2"/>
  <c r="F139" i="2"/>
  <c r="J138" i="2"/>
  <c r="G138" i="2"/>
  <c r="F138" i="2"/>
  <c r="J137" i="2"/>
  <c r="G137" i="2"/>
  <c r="F137" i="2"/>
  <c r="J136" i="2"/>
  <c r="G136" i="2"/>
  <c r="F136" i="2"/>
  <c r="J135" i="2"/>
  <c r="G135" i="2"/>
  <c r="F135" i="2"/>
  <c r="J134" i="2"/>
  <c r="G134" i="2"/>
  <c r="F134" i="2"/>
  <c r="J133" i="2"/>
  <c r="G133" i="2"/>
  <c r="F133" i="2"/>
  <c r="J132" i="2"/>
  <c r="G132" i="2"/>
  <c r="F132" i="2"/>
  <c r="J131" i="2"/>
  <c r="G131" i="2"/>
  <c r="F131" i="2"/>
  <c r="J130" i="2"/>
  <c r="G130" i="2"/>
  <c r="F130" i="2"/>
  <c r="J129" i="2"/>
  <c r="G129" i="2"/>
  <c r="F129" i="2"/>
  <c r="J128" i="2"/>
  <c r="G128" i="2"/>
  <c r="F128" i="2"/>
  <c r="J127" i="2"/>
  <c r="G127" i="2"/>
  <c r="F127" i="2"/>
  <c r="J126" i="2"/>
  <c r="G126" i="2"/>
  <c r="F126" i="2"/>
  <c r="J125" i="2"/>
  <c r="G125" i="2"/>
  <c r="F125" i="2"/>
  <c r="J124" i="2"/>
  <c r="G124" i="2"/>
  <c r="F124" i="2"/>
  <c r="J123" i="2"/>
  <c r="G123" i="2"/>
  <c r="F123" i="2"/>
  <c r="J122" i="2"/>
  <c r="G122" i="2"/>
  <c r="F122" i="2"/>
  <c r="J121" i="2"/>
  <c r="G121" i="2"/>
  <c r="F121" i="2"/>
  <c r="J120" i="2"/>
  <c r="G120" i="2"/>
  <c r="F120" i="2"/>
  <c r="J119" i="2"/>
  <c r="G119" i="2"/>
  <c r="F119" i="2"/>
  <c r="J118" i="2"/>
  <c r="G118" i="2"/>
  <c r="F118" i="2"/>
  <c r="J117" i="2"/>
  <c r="G117" i="2"/>
  <c r="F117" i="2"/>
  <c r="J116" i="2"/>
  <c r="G116" i="2"/>
  <c r="F116" i="2"/>
  <c r="J115" i="2"/>
  <c r="G115" i="2"/>
  <c r="F115" i="2"/>
  <c r="J114" i="2"/>
  <c r="G114" i="2"/>
  <c r="F114" i="2"/>
  <c r="J113" i="2"/>
  <c r="G113" i="2"/>
  <c r="F113" i="2"/>
  <c r="J112" i="2"/>
  <c r="G112" i="2"/>
  <c r="F112" i="2"/>
  <c r="J111" i="2"/>
  <c r="G111" i="2"/>
  <c r="F111" i="2"/>
  <c r="J110" i="2"/>
  <c r="G110" i="2"/>
  <c r="F110" i="2"/>
  <c r="J109" i="2"/>
  <c r="G109" i="2"/>
  <c r="F109" i="2"/>
  <c r="J108" i="2"/>
  <c r="G108" i="2"/>
  <c r="F108" i="2"/>
  <c r="J107" i="2"/>
  <c r="G107" i="2"/>
  <c r="F107" i="2"/>
  <c r="J106" i="2"/>
  <c r="G106" i="2"/>
  <c r="F106" i="2"/>
  <c r="J105" i="2"/>
  <c r="G105" i="2"/>
  <c r="F105" i="2"/>
  <c r="J104" i="2"/>
  <c r="G104" i="2"/>
  <c r="F104" i="2"/>
  <c r="J103" i="2"/>
  <c r="G103" i="2"/>
  <c r="F103" i="2"/>
  <c r="J102" i="2"/>
  <c r="G102" i="2"/>
  <c r="F102" i="2"/>
  <c r="J101" i="2"/>
  <c r="G101" i="2"/>
  <c r="F101" i="2"/>
  <c r="J100" i="2"/>
  <c r="G100" i="2"/>
  <c r="F100" i="2"/>
  <c r="J99" i="2"/>
  <c r="G99" i="2"/>
  <c r="F99" i="2"/>
  <c r="J98" i="2"/>
  <c r="G98" i="2"/>
  <c r="F98" i="2"/>
  <c r="J97" i="2"/>
  <c r="G97" i="2"/>
  <c r="F97" i="2"/>
  <c r="J96" i="2"/>
  <c r="G96" i="2"/>
  <c r="F96" i="2"/>
  <c r="J95" i="2"/>
  <c r="G95" i="2"/>
  <c r="F95" i="2"/>
  <c r="J94" i="2"/>
  <c r="G94" i="2"/>
  <c r="F94" i="2"/>
  <c r="J93" i="2"/>
  <c r="G93" i="2"/>
  <c r="F93" i="2"/>
  <c r="J92" i="2"/>
  <c r="G92" i="2"/>
  <c r="F92" i="2"/>
  <c r="J91" i="2"/>
  <c r="G91" i="2"/>
  <c r="F91" i="2"/>
  <c r="J90" i="2"/>
  <c r="G90" i="2"/>
  <c r="F90" i="2"/>
  <c r="J89" i="2"/>
  <c r="G89" i="2"/>
  <c r="F89" i="2"/>
  <c r="J88" i="2"/>
  <c r="G88" i="2"/>
  <c r="F88" i="2"/>
  <c r="J87" i="2"/>
  <c r="G87" i="2"/>
  <c r="F87" i="2"/>
  <c r="J86" i="2"/>
  <c r="G86" i="2"/>
  <c r="F86" i="2"/>
  <c r="J85" i="2"/>
  <c r="G85" i="2"/>
  <c r="F85" i="2"/>
  <c r="J84" i="2"/>
  <c r="G84" i="2"/>
  <c r="F84" i="2"/>
  <c r="J83" i="2"/>
  <c r="G83" i="2"/>
  <c r="F83" i="2"/>
  <c r="J82" i="2"/>
  <c r="G82" i="2"/>
  <c r="F82" i="2"/>
  <c r="J81" i="2"/>
  <c r="G81" i="2"/>
  <c r="F81" i="2"/>
  <c r="J80" i="2"/>
  <c r="G80" i="2"/>
  <c r="F80" i="2"/>
  <c r="J79" i="2"/>
  <c r="G79" i="2"/>
  <c r="F79" i="2"/>
  <c r="J78" i="2"/>
  <c r="G78" i="2"/>
  <c r="F78" i="2"/>
  <c r="J77" i="2"/>
  <c r="G77" i="2"/>
  <c r="F77" i="2"/>
  <c r="J76" i="2"/>
  <c r="G76" i="2"/>
  <c r="F76" i="2"/>
  <c r="J75" i="2"/>
  <c r="G75" i="2"/>
  <c r="F75" i="2"/>
  <c r="J74" i="2"/>
  <c r="G74" i="2"/>
  <c r="F74" i="2"/>
  <c r="J73" i="2"/>
  <c r="G73" i="2"/>
  <c r="F73" i="2"/>
  <c r="J72" i="2"/>
  <c r="G72" i="2"/>
  <c r="J71" i="2"/>
  <c r="G71" i="2"/>
  <c r="J70" i="2"/>
  <c r="G70" i="2"/>
  <c r="J69" i="2"/>
  <c r="G69" i="2"/>
  <c r="J68" i="2"/>
  <c r="G68" i="2"/>
  <c r="J67" i="2"/>
  <c r="G67" i="2"/>
  <c r="J66" i="2"/>
  <c r="G66" i="2"/>
  <c r="J65" i="2"/>
  <c r="G65" i="2"/>
  <c r="J64" i="2"/>
  <c r="G64" i="2"/>
  <c r="J63" i="2"/>
  <c r="G63" i="2"/>
  <c r="J62" i="2"/>
  <c r="G62" i="2"/>
  <c r="J61" i="2"/>
  <c r="G61" i="2"/>
  <c r="J60" i="2"/>
  <c r="G60" i="2"/>
  <c r="J59" i="2"/>
  <c r="G59" i="2"/>
  <c r="J58" i="2"/>
  <c r="G58" i="2"/>
  <c r="J57" i="2"/>
  <c r="G57" i="2"/>
  <c r="J56" i="2"/>
  <c r="G56" i="2"/>
  <c r="J55" i="2"/>
  <c r="G55" i="2"/>
  <c r="J54" i="2"/>
  <c r="G54" i="2"/>
  <c r="J53" i="2"/>
  <c r="G53" i="2"/>
  <c r="J52" i="2"/>
  <c r="G52" i="2"/>
  <c r="J51" i="2"/>
  <c r="G51" i="2"/>
  <c r="J50" i="2"/>
  <c r="G50" i="2"/>
  <c r="J49" i="2"/>
  <c r="G49" i="2"/>
  <c r="J48" i="2"/>
  <c r="G48" i="2"/>
  <c r="J47" i="2"/>
  <c r="G47" i="2"/>
  <c r="J46" i="2"/>
  <c r="G46" i="2"/>
  <c r="J45" i="2"/>
  <c r="G45" i="2"/>
  <c r="J44" i="2"/>
  <c r="G44" i="2"/>
  <c r="J43" i="2"/>
  <c r="G43" i="2"/>
  <c r="J42" i="2"/>
  <c r="G42" i="2"/>
  <c r="J41" i="2"/>
  <c r="G41" i="2"/>
  <c r="J40" i="2"/>
  <c r="G40" i="2"/>
  <c r="J39" i="2"/>
  <c r="G39" i="2"/>
  <c r="J38" i="2"/>
  <c r="G38" i="2"/>
  <c r="J37" i="2"/>
  <c r="G37" i="2"/>
  <c r="J36" i="2"/>
  <c r="G36" i="2"/>
  <c r="J35" i="2"/>
  <c r="G35" i="2"/>
  <c r="J34" i="2"/>
  <c r="G34" i="2"/>
  <c r="J33" i="2"/>
  <c r="G33" i="2"/>
  <c r="J32" i="2"/>
  <c r="G32" i="2"/>
  <c r="J31" i="2"/>
  <c r="G31" i="2"/>
  <c r="J30" i="2"/>
  <c r="G30" i="2"/>
  <c r="J29" i="2"/>
  <c r="G29" i="2"/>
  <c r="J28" i="2"/>
  <c r="G28" i="2"/>
  <c r="J27" i="2"/>
  <c r="G27" i="2"/>
  <c r="J26" i="2"/>
  <c r="G26" i="2"/>
  <c r="J25" i="2"/>
  <c r="G25" i="2"/>
  <c r="J24" i="2"/>
  <c r="G24" i="2"/>
  <c r="J23" i="2"/>
  <c r="G23" i="2"/>
  <c r="J22" i="2"/>
  <c r="G22" i="2"/>
  <c r="J21" i="2"/>
  <c r="G21" i="2"/>
  <c r="J20" i="2"/>
  <c r="G20" i="2"/>
  <c r="J19" i="2"/>
  <c r="G19" i="2"/>
  <c r="J18" i="2"/>
  <c r="G18" i="2"/>
  <c r="J17" i="2"/>
  <c r="G17" i="2"/>
  <c r="J16" i="2"/>
  <c r="G16" i="2"/>
  <c r="J15" i="2"/>
  <c r="G15" i="2"/>
  <c r="J14" i="2"/>
  <c r="G14" i="2"/>
  <c r="J13" i="2"/>
  <c r="G13" i="2"/>
  <c r="J12" i="2"/>
  <c r="G12" i="2"/>
  <c r="J11" i="2"/>
  <c r="G11" i="2"/>
  <c r="J10" i="2"/>
  <c r="G10" i="2"/>
  <c r="J9" i="2"/>
  <c r="G9" i="2"/>
  <c r="J8" i="2"/>
  <c r="G8" i="2"/>
  <c r="J7" i="2"/>
  <c r="G7" i="2"/>
  <c r="J6" i="2"/>
  <c r="G6" i="2"/>
  <c r="F55" i="4" l="1"/>
  <c r="L26" i="3"/>
  <c r="D5" i="4" s="1"/>
  <c r="K27" i="3"/>
  <c r="C6" i="4" s="1"/>
  <c r="C66" i="5"/>
  <c r="E55" i="4"/>
  <c r="M55" i="4"/>
  <c r="O25" i="3"/>
  <c r="N26" i="3"/>
  <c r="F5" i="4" s="1"/>
  <c r="N27" i="3"/>
  <c r="F6" i="4" s="1"/>
  <c r="C10" i="4"/>
  <c r="H15" i="4"/>
  <c r="N21" i="4"/>
  <c r="G28" i="4"/>
  <c r="K32" i="4"/>
  <c r="C38" i="4"/>
  <c r="F41" i="4"/>
  <c r="I44" i="4"/>
  <c r="L47" i="4"/>
  <c r="C9" i="4"/>
  <c r="D10" i="4"/>
  <c r="E11" i="4"/>
  <c r="F12" i="4"/>
  <c r="G13" i="4"/>
  <c r="H14" i="4"/>
  <c r="I15" i="4"/>
  <c r="J16" i="4"/>
  <c r="K17" i="4"/>
  <c r="L18" i="4"/>
  <c r="M19" i="4"/>
  <c r="N20" i="4"/>
  <c r="C23" i="4"/>
  <c r="D24" i="4"/>
  <c r="E25" i="4"/>
  <c r="F26" i="4"/>
  <c r="G27" i="4"/>
  <c r="H28" i="4"/>
  <c r="I29" i="4"/>
  <c r="J30" i="4"/>
  <c r="K31" i="4"/>
  <c r="L32" i="4"/>
  <c r="M33" i="4"/>
  <c r="N34" i="4"/>
  <c r="C37" i="4"/>
  <c r="D38" i="4"/>
  <c r="E39" i="4"/>
  <c r="F40" i="4"/>
  <c r="G41" i="4"/>
  <c r="H42" i="4"/>
  <c r="I43" i="4"/>
  <c r="J44" i="4"/>
  <c r="K45" i="4"/>
  <c r="L46" i="4"/>
  <c r="M47" i="4"/>
  <c r="N48" i="4"/>
  <c r="C51" i="4"/>
  <c r="D52" i="4"/>
  <c r="F54" i="4"/>
  <c r="G55" i="4"/>
  <c r="E12" i="4"/>
  <c r="K18" i="4"/>
  <c r="F27" i="4"/>
  <c r="E54" i="4"/>
  <c r="D9" i="4"/>
  <c r="E10" i="4"/>
  <c r="F11" i="4"/>
  <c r="G12" i="4"/>
  <c r="H13" i="4"/>
  <c r="I14" i="4"/>
  <c r="J15" i="4"/>
  <c r="K16" i="4"/>
  <c r="L17" i="4"/>
  <c r="M18" i="4"/>
  <c r="N19" i="4"/>
  <c r="C22" i="4"/>
  <c r="D23" i="4"/>
  <c r="E24" i="4"/>
  <c r="F25" i="4"/>
  <c r="G26" i="4"/>
  <c r="H27" i="4"/>
  <c r="I28" i="4"/>
  <c r="J29" i="4"/>
  <c r="K30" i="4"/>
  <c r="L31" i="4"/>
  <c r="M32" i="4"/>
  <c r="N33" i="4"/>
  <c r="C36" i="4"/>
  <c r="D37" i="4"/>
  <c r="E38" i="4"/>
  <c r="F39" i="4"/>
  <c r="G40" i="4"/>
  <c r="H41" i="4"/>
  <c r="I42" i="4"/>
  <c r="J43" i="4"/>
  <c r="K44" i="4"/>
  <c r="L45" i="4"/>
  <c r="M46" i="4"/>
  <c r="N47" i="4"/>
  <c r="C50" i="4"/>
  <c r="D51" i="4"/>
  <c r="E52" i="4"/>
  <c r="G54" i="4"/>
  <c r="H55" i="4"/>
  <c r="D11" i="4"/>
  <c r="J17" i="4"/>
  <c r="C24" i="4"/>
  <c r="H29" i="4"/>
  <c r="L33" i="4"/>
  <c r="E40" i="4"/>
  <c r="H43" i="4"/>
  <c r="J45" i="4"/>
  <c r="K46" i="4"/>
  <c r="M48" i="4"/>
  <c r="C52" i="4"/>
  <c r="E9" i="4"/>
  <c r="F10" i="4"/>
  <c r="G11" i="4"/>
  <c r="H12" i="4"/>
  <c r="I13" i="4"/>
  <c r="J14" i="4"/>
  <c r="K15" i="4"/>
  <c r="L16" i="4"/>
  <c r="M17" i="4"/>
  <c r="N18" i="4"/>
  <c r="C21" i="4"/>
  <c r="D22" i="4"/>
  <c r="E23" i="4"/>
  <c r="F24" i="4"/>
  <c r="G25" i="4"/>
  <c r="H26" i="4"/>
  <c r="I27" i="4"/>
  <c r="J28" i="4"/>
  <c r="K29" i="4"/>
  <c r="L30" i="4"/>
  <c r="M31" i="4"/>
  <c r="N32" i="4"/>
  <c r="C35" i="4"/>
  <c r="D36" i="4"/>
  <c r="E37" i="4"/>
  <c r="F38" i="4"/>
  <c r="G39" i="4"/>
  <c r="H40" i="4"/>
  <c r="I41" i="4"/>
  <c r="J42" i="4"/>
  <c r="K43" i="4"/>
  <c r="L44" i="4"/>
  <c r="M45" i="4"/>
  <c r="N46" i="4"/>
  <c r="C49" i="4"/>
  <c r="D50" i="4"/>
  <c r="E51" i="4"/>
  <c r="F52" i="4"/>
  <c r="H54" i="4"/>
  <c r="I55" i="4"/>
  <c r="F9" i="4"/>
  <c r="G10" i="4"/>
  <c r="H11" i="4"/>
  <c r="I12" i="4"/>
  <c r="J13" i="4"/>
  <c r="K14" i="4"/>
  <c r="L15" i="4"/>
  <c r="M16" i="4"/>
  <c r="N17" i="4"/>
  <c r="C20" i="4"/>
  <c r="D21" i="4"/>
  <c r="E22" i="4"/>
  <c r="F23" i="4"/>
  <c r="G24" i="4"/>
  <c r="H25" i="4"/>
  <c r="I26" i="4"/>
  <c r="J27" i="4"/>
  <c r="K28" i="4"/>
  <c r="L29" i="4"/>
  <c r="M30" i="4"/>
  <c r="N31" i="4"/>
  <c r="C34" i="4"/>
  <c r="D35" i="4"/>
  <c r="E36" i="4"/>
  <c r="F37" i="4"/>
  <c r="G38" i="4"/>
  <c r="H39" i="4"/>
  <c r="I40" i="4"/>
  <c r="J41" i="4"/>
  <c r="K42" i="4"/>
  <c r="L43" i="4"/>
  <c r="M44" i="4"/>
  <c r="N45" i="4"/>
  <c r="C48" i="4"/>
  <c r="D49" i="4"/>
  <c r="E50" i="4"/>
  <c r="F51" i="4"/>
  <c r="G52" i="4"/>
  <c r="I54" i="4"/>
  <c r="J55" i="4"/>
  <c r="G14" i="4"/>
  <c r="L19" i="4"/>
  <c r="D25" i="4"/>
  <c r="I30" i="4"/>
  <c r="M34" i="4"/>
  <c r="D39" i="4"/>
  <c r="G42" i="4"/>
  <c r="G9" i="4"/>
  <c r="H10" i="4"/>
  <c r="I11" i="4"/>
  <c r="J12" i="4"/>
  <c r="K13" i="4"/>
  <c r="L14" i="4"/>
  <c r="M15" i="4"/>
  <c r="N16" i="4"/>
  <c r="C19" i="4"/>
  <c r="D20" i="4"/>
  <c r="E21" i="4"/>
  <c r="F22" i="4"/>
  <c r="G23" i="4"/>
  <c r="H24" i="4"/>
  <c r="I25" i="4"/>
  <c r="J26" i="4"/>
  <c r="K27" i="4"/>
  <c r="L28" i="4"/>
  <c r="M29" i="4"/>
  <c r="N30" i="4"/>
  <c r="C33" i="4"/>
  <c r="D34" i="4"/>
  <c r="E35" i="4"/>
  <c r="F36" i="4"/>
  <c r="G37" i="4"/>
  <c r="H38" i="4"/>
  <c r="I39" i="4"/>
  <c r="J40" i="4"/>
  <c r="K41" i="4"/>
  <c r="L42" i="4"/>
  <c r="M43" i="4"/>
  <c r="N44" i="4"/>
  <c r="C47" i="4"/>
  <c r="D48" i="4"/>
  <c r="E49" i="4"/>
  <c r="F50" i="4"/>
  <c r="G51" i="4"/>
  <c r="H52" i="4"/>
  <c r="J54" i="4"/>
  <c r="K55" i="4"/>
  <c r="F13" i="4"/>
  <c r="I16" i="4"/>
  <c r="M20" i="4"/>
  <c r="E26" i="4"/>
  <c r="J31" i="4"/>
  <c r="N35" i="4"/>
  <c r="N49" i="4"/>
  <c r="H9" i="4"/>
  <c r="I10" i="4"/>
  <c r="J11" i="4"/>
  <c r="K12" i="4"/>
  <c r="L13" i="4"/>
  <c r="M14" i="4"/>
  <c r="N15" i="4"/>
  <c r="C18" i="4"/>
  <c r="D19" i="4"/>
  <c r="E20" i="4"/>
  <c r="F21" i="4"/>
  <c r="G22" i="4"/>
  <c r="H23" i="4"/>
  <c r="I24" i="4"/>
  <c r="J25" i="4"/>
  <c r="K26" i="4"/>
  <c r="L27" i="4"/>
  <c r="M28" i="4"/>
  <c r="N29" i="4"/>
  <c r="C32" i="4"/>
  <c r="D33" i="4"/>
  <c r="E34" i="4"/>
  <c r="F35" i="4"/>
  <c r="G36" i="4"/>
  <c r="H37" i="4"/>
  <c r="I38" i="4"/>
  <c r="J39" i="4"/>
  <c r="K40" i="4"/>
  <c r="L41" i="4"/>
  <c r="M42" i="4"/>
  <c r="N43" i="4"/>
  <c r="C46" i="4"/>
  <c r="D47" i="4"/>
  <c r="E48" i="4"/>
  <c r="F49" i="4"/>
  <c r="G50" i="4"/>
  <c r="H51" i="4"/>
  <c r="I52" i="4"/>
  <c r="K54" i="4"/>
  <c r="L55" i="4"/>
  <c r="K11" i="4"/>
  <c r="J24" i="4"/>
  <c r="H50" i="4"/>
  <c r="K26" i="3"/>
  <c r="C5" i="4" s="1"/>
  <c r="L27" i="3"/>
  <c r="D6" i="4" s="1"/>
  <c r="J9" i="4"/>
  <c r="K10" i="4"/>
  <c r="L11" i="4"/>
  <c r="M12" i="4"/>
  <c r="N13" i="4"/>
  <c r="C16" i="4"/>
  <c r="D17" i="4"/>
  <c r="E18" i="4"/>
  <c r="F19" i="4"/>
  <c r="G20" i="4"/>
  <c r="H21" i="4"/>
  <c r="I22" i="4"/>
  <c r="J23" i="4"/>
  <c r="K24" i="4"/>
  <c r="L25" i="4"/>
  <c r="M26" i="4"/>
  <c r="N27" i="4"/>
  <c r="C30" i="4"/>
  <c r="D31" i="4"/>
  <c r="E32" i="4"/>
  <c r="F33" i="4"/>
  <c r="G34" i="4"/>
  <c r="H35" i="4"/>
  <c r="I36" i="4"/>
  <c r="J37" i="4"/>
  <c r="K38" i="4"/>
  <c r="L39" i="4"/>
  <c r="M40" i="4"/>
  <c r="N41" i="4"/>
  <c r="C44" i="4"/>
  <c r="D45" i="4"/>
  <c r="E46" i="4"/>
  <c r="F47" i="4"/>
  <c r="G48" i="4"/>
  <c r="H49" i="4"/>
  <c r="I50" i="4"/>
  <c r="J51" i="4"/>
  <c r="K52" i="4"/>
  <c r="M54" i="4"/>
  <c r="N55" i="4"/>
  <c r="L12" i="4"/>
  <c r="E19" i="4"/>
  <c r="K25" i="4"/>
  <c r="F34" i="4"/>
  <c r="K39" i="4"/>
  <c r="C45" i="4"/>
  <c r="F48" i="4"/>
  <c r="G49" i="4"/>
  <c r="M27" i="3"/>
  <c r="E6" i="4" s="1"/>
  <c r="K9" i="4"/>
  <c r="L10" i="4"/>
  <c r="M11" i="4"/>
  <c r="N12" i="4"/>
  <c r="C15" i="4"/>
  <c r="D16" i="4"/>
  <c r="E17" i="4"/>
  <c r="F18" i="4"/>
  <c r="G19" i="4"/>
  <c r="H20" i="4"/>
  <c r="I21" i="4"/>
  <c r="J22" i="4"/>
  <c r="K23" i="4"/>
  <c r="L24" i="4"/>
  <c r="M25" i="4"/>
  <c r="N26" i="4"/>
  <c r="C29" i="4"/>
  <c r="D30" i="4"/>
  <c r="E31" i="4"/>
  <c r="F32" i="4"/>
  <c r="G33" i="4"/>
  <c r="H34" i="4"/>
  <c r="I35" i="4"/>
  <c r="J36" i="4"/>
  <c r="K37" i="4"/>
  <c r="L38" i="4"/>
  <c r="M39" i="4"/>
  <c r="N40" i="4"/>
  <c r="C43" i="4"/>
  <c r="D44" i="4"/>
  <c r="E45" i="4"/>
  <c r="F46" i="4"/>
  <c r="G47" i="4"/>
  <c r="H48" i="4"/>
  <c r="I49" i="4"/>
  <c r="J50" i="4"/>
  <c r="K51" i="4"/>
  <c r="L52" i="4"/>
  <c r="N54" i="4"/>
  <c r="J10" i="4"/>
  <c r="C17" i="4"/>
  <c r="H22" i="4"/>
  <c r="N28" i="4"/>
  <c r="E33" i="4"/>
  <c r="J38" i="4"/>
  <c r="N42" i="4"/>
  <c r="E47" i="4"/>
  <c r="L54" i="4"/>
  <c r="M26" i="3"/>
  <c r="E5" i="4" s="1"/>
  <c r="L9" i="4"/>
  <c r="M10" i="4"/>
  <c r="N11" i="4"/>
  <c r="C14" i="4"/>
  <c r="D15" i="4"/>
  <c r="E16" i="4"/>
  <c r="F17" i="4"/>
  <c r="G18" i="4"/>
  <c r="H19" i="4"/>
  <c r="I20" i="4"/>
  <c r="J21" i="4"/>
  <c r="K22" i="4"/>
  <c r="L23" i="4"/>
  <c r="M24" i="4"/>
  <c r="N25" i="4"/>
  <c r="C28" i="4"/>
  <c r="D29" i="4"/>
  <c r="E30" i="4"/>
  <c r="F31" i="4"/>
  <c r="G32" i="4"/>
  <c r="H33" i="4"/>
  <c r="I34" i="4"/>
  <c r="J35" i="4"/>
  <c r="K36" i="4"/>
  <c r="L37" i="4"/>
  <c r="M38" i="4"/>
  <c r="N39" i="4"/>
  <c r="C42" i="4"/>
  <c r="D43" i="4"/>
  <c r="E44" i="4"/>
  <c r="F45" i="4"/>
  <c r="G46" i="4"/>
  <c r="H47" i="4"/>
  <c r="I48" i="4"/>
  <c r="J49" i="4"/>
  <c r="K50" i="4"/>
  <c r="L51" i="4"/>
  <c r="M52" i="4"/>
  <c r="N14" i="4"/>
  <c r="F20" i="4"/>
  <c r="L26" i="4"/>
  <c r="D32" i="4"/>
  <c r="I37" i="4"/>
  <c r="M41" i="4"/>
  <c r="J52" i="4"/>
  <c r="M9" i="4"/>
  <c r="N10" i="4"/>
  <c r="C13" i="4"/>
  <c r="D14" i="4"/>
  <c r="E15" i="4"/>
  <c r="F16" i="4"/>
  <c r="G17" i="4"/>
  <c r="H18" i="4"/>
  <c r="I19" i="4"/>
  <c r="J20" i="4"/>
  <c r="K21" i="4"/>
  <c r="L22" i="4"/>
  <c r="M23" i="4"/>
  <c r="N24" i="4"/>
  <c r="C27" i="4"/>
  <c r="D28" i="4"/>
  <c r="E29" i="4"/>
  <c r="F30" i="4"/>
  <c r="G31" i="4"/>
  <c r="H32" i="4"/>
  <c r="I33" i="4"/>
  <c r="J34" i="4"/>
  <c r="K35" i="4"/>
  <c r="L36" i="4"/>
  <c r="M37" i="4"/>
  <c r="N38" i="4"/>
  <c r="C41" i="4"/>
  <c r="D42" i="4"/>
  <c r="E43" i="4"/>
  <c r="F44" i="4"/>
  <c r="G45" i="4"/>
  <c r="H46" i="4"/>
  <c r="I47" i="4"/>
  <c r="J48" i="4"/>
  <c r="K49" i="4"/>
  <c r="L50" i="4"/>
  <c r="M51" i="4"/>
  <c r="N52" i="4"/>
  <c r="C55" i="4"/>
  <c r="I9" i="4"/>
  <c r="D18" i="4"/>
  <c r="I23" i="4"/>
  <c r="C31" i="4"/>
  <c r="G35" i="4"/>
  <c r="L40" i="4"/>
  <c r="D46" i="4"/>
  <c r="N9" i="4"/>
  <c r="C12" i="4"/>
  <c r="D13" i="4"/>
  <c r="E14" i="4"/>
  <c r="F15" i="4"/>
  <c r="G16" i="4"/>
  <c r="H17" i="4"/>
  <c r="I18" i="4"/>
  <c r="J19" i="4"/>
  <c r="K20" i="4"/>
  <c r="L21" i="4"/>
  <c r="M22" i="4"/>
  <c r="N23" i="4"/>
  <c r="C26" i="4"/>
  <c r="D27" i="4"/>
  <c r="E28" i="4"/>
  <c r="F29" i="4"/>
  <c r="G30" i="4"/>
  <c r="H31" i="4"/>
  <c r="I32" i="4"/>
  <c r="J33" i="4"/>
  <c r="K34" i="4"/>
  <c r="L35" i="4"/>
  <c r="M36" i="4"/>
  <c r="N37" i="4"/>
  <c r="C40" i="4"/>
  <c r="D41" i="4"/>
  <c r="E42" i="4"/>
  <c r="F43" i="4"/>
  <c r="G44" i="4"/>
  <c r="H45" i="4"/>
  <c r="I46" i="4"/>
  <c r="J47" i="4"/>
  <c r="K48" i="4"/>
  <c r="L49" i="4"/>
  <c r="M50" i="4"/>
  <c r="N51" i="4"/>
  <c r="C54" i="4"/>
  <c r="D55" i="4"/>
  <c r="M13" i="4"/>
  <c r="G21" i="4"/>
  <c r="M27" i="4"/>
  <c r="H36" i="4"/>
  <c r="I51" i="4"/>
  <c r="C11" i="4"/>
  <c r="D12" i="4"/>
  <c r="E13" i="4"/>
  <c r="F14" i="4"/>
  <c r="G15" i="4"/>
  <c r="H16" i="4"/>
  <c r="I17" i="4"/>
  <c r="J18" i="4"/>
  <c r="K19" i="4"/>
  <c r="L20" i="4"/>
  <c r="M21" i="4"/>
  <c r="N22" i="4"/>
  <c r="C25" i="4"/>
  <c r="D26" i="4"/>
  <c r="E27" i="4"/>
  <c r="F28" i="4"/>
  <c r="G29" i="4"/>
  <c r="H30" i="4"/>
  <c r="I31" i="4"/>
  <c r="J32" i="4"/>
  <c r="K33" i="4"/>
  <c r="L34" i="4"/>
  <c r="M35" i="4"/>
  <c r="N36" i="4"/>
  <c r="C39" i="4"/>
  <c r="D40" i="4"/>
  <c r="E41" i="4"/>
  <c r="F42" i="4"/>
  <c r="G43" i="4"/>
  <c r="H44" i="4"/>
  <c r="I45" i="4"/>
  <c r="J46" i="4"/>
  <c r="K47" i="4"/>
  <c r="L48" i="4"/>
  <c r="M49" i="4"/>
  <c r="N50" i="4"/>
  <c r="D54" i="4"/>
  <c r="O18" i="4" l="1"/>
  <c r="B45" i="5" s="1"/>
  <c r="O45" i="4"/>
  <c r="B53" i="5" s="1"/>
  <c r="O14" i="4"/>
  <c r="B44" i="5" s="1"/>
  <c r="O27" i="4"/>
  <c r="B28" i="5" s="1"/>
  <c r="O40" i="4"/>
  <c r="B12" i="5" s="1"/>
  <c r="O31" i="4"/>
  <c r="O30" i="4"/>
  <c r="O32" i="4"/>
  <c r="O52" i="4"/>
  <c r="O37" i="4"/>
  <c r="O38" i="4"/>
  <c r="B51" i="5" s="1"/>
  <c r="O41" i="4"/>
  <c r="B34" i="5" s="1"/>
  <c r="O28" i="4"/>
  <c r="O44" i="4"/>
  <c r="F53" i="4"/>
  <c r="F56" i="4" s="1"/>
  <c r="F58" i="4" s="1"/>
  <c r="O50" i="4"/>
  <c r="B38" i="5" s="1"/>
  <c r="I53" i="4"/>
  <c r="I56" i="4" s="1"/>
  <c r="L53" i="4"/>
  <c r="L56" i="4" s="1"/>
  <c r="J53" i="4"/>
  <c r="J56" i="4" s="1"/>
  <c r="O46" i="4"/>
  <c r="B36" i="5" s="1"/>
  <c r="O19" i="4"/>
  <c r="B46" i="5" s="1"/>
  <c r="O51" i="4"/>
  <c r="B39" i="5" s="1"/>
  <c r="O36" i="4"/>
  <c r="B32" i="5" s="1"/>
  <c r="O55" i="4"/>
  <c r="O42" i="4"/>
  <c r="B35" i="5" s="1"/>
  <c r="O21" i="4"/>
  <c r="B48" i="5" s="1"/>
  <c r="O23" i="4"/>
  <c r="E53" i="4"/>
  <c r="E56" i="4" s="1"/>
  <c r="E58" i="4" s="1"/>
  <c r="O54" i="4"/>
  <c r="C65" i="5" s="1"/>
  <c r="O33" i="4"/>
  <c r="O15" i="4"/>
  <c r="B23" i="5" s="1"/>
  <c r="H53" i="4"/>
  <c r="H56" i="4" s="1"/>
  <c r="O35" i="4"/>
  <c r="B50" i="5" s="1"/>
  <c r="O10" i="4"/>
  <c r="O47" i="4"/>
  <c r="B54" i="5" s="1"/>
  <c r="O20" i="4"/>
  <c r="B47" i="5" s="1"/>
  <c r="O29" i="4"/>
  <c r="O49" i="4"/>
  <c r="B55" i="5" s="1"/>
  <c r="M53" i="4"/>
  <c r="M56" i="4" s="1"/>
  <c r="O12" i="4"/>
  <c r="O34" i="4"/>
  <c r="O24" i="4"/>
  <c r="B49" i="5" s="1"/>
  <c r="D53" i="4"/>
  <c r="D56" i="4" s="1"/>
  <c r="D58" i="4" s="1"/>
  <c r="O26" i="3"/>
  <c r="G5" i="4" s="1"/>
  <c r="O27" i="3"/>
  <c r="G6" i="4" s="1"/>
  <c r="P25" i="3"/>
  <c r="O11" i="4"/>
  <c r="B43" i="5" s="1"/>
  <c r="K53" i="4"/>
  <c r="K56" i="4" s="1"/>
  <c r="N53" i="4"/>
  <c r="N56" i="4" s="1"/>
  <c r="O26" i="4"/>
  <c r="B22" i="5" s="1"/>
  <c r="O48" i="4"/>
  <c r="C53" i="4"/>
  <c r="O9" i="4"/>
  <c r="B21" i="5" s="1"/>
  <c r="O25" i="4"/>
  <c r="O43" i="4"/>
  <c r="B52" i="5" s="1"/>
  <c r="G53" i="4"/>
  <c r="G56" i="4" s="1"/>
  <c r="O39" i="4"/>
  <c r="O13" i="4"/>
  <c r="O17" i="4"/>
  <c r="B24" i="5" s="1"/>
  <c r="O16" i="4"/>
  <c r="O22" i="4"/>
  <c r="B27" i="5" s="1"/>
  <c r="C7" i="4"/>
  <c r="B41" i="5" l="1"/>
  <c r="B30" i="5"/>
  <c r="G58" i="4"/>
  <c r="B37" i="5"/>
  <c r="B40" i="5"/>
  <c r="B31" i="5"/>
  <c r="O53" i="4"/>
  <c r="C56" i="4"/>
  <c r="C57" i="4" s="1"/>
  <c r="D3" i="4" s="1"/>
  <c r="D7" i="4" s="1"/>
  <c r="D57" i="4" s="1"/>
  <c r="E3" i="4" s="1"/>
  <c r="E7" i="4" s="1"/>
  <c r="E57" i="4" s="1"/>
  <c r="F3" i="4" s="1"/>
  <c r="F7" i="4" s="1"/>
  <c r="F57" i="4" s="1"/>
  <c r="G3" i="4" s="1"/>
  <c r="G7" i="4" s="1"/>
  <c r="G57" i="4" s="1"/>
  <c r="H3" i="4" s="1"/>
  <c r="B33" i="5"/>
  <c r="P26" i="3"/>
  <c r="H5" i="4" s="1"/>
  <c r="H58" i="4" s="1"/>
  <c r="P27" i="3"/>
  <c r="H6" i="4" s="1"/>
  <c r="Q25" i="3"/>
  <c r="B59" i="5" l="1"/>
  <c r="Q27" i="3"/>
  <c r="I6" i="4" s="1"/>
  <c r="Q26" i="3"/>
  <c r="I5" i="4" s="1"/>
  <c r="I58" i="4" s="1"/>
  <c r="R25" i="3"/>
  <c r="H7" i="4"/>
  <c r="H57" i="4" s="1"/>
  <c r="I3" i="4" s="1"/>
  <c r="O56" i="4"/>
  <c r="C58" i="4"/>
  <c r="I7" i="4" l="1"/>
  <c r="I57" i="4" s="1"/>
  <c r="J3" i="4" s="1"/>
  <c r="R27" i="3"/>
  <c r="J6" i="4" s="1"/>
  <c r="S25" i="3"/>
  <c r="R26" i="3"/>
  <c r="J5" i="4" s="1"/>
  <c r="J7" i="4" l="1"/>
  <c r="J57" i="4" s="1"/>
  <c r="K3" i="4" s="1"/>
  <c r="J58" i="4"/>
  <c r="T25" i="3"/>
  <c r="S26" i="3"/>
  <c r="K5" i="4" s="1"/>
  <c r="K58" i="4" s="1"/>
  <c r="S27" i="3"/>
  <c r="K6" i="4" s="1"/>
  <c r="U25" i="3" l="1"/>
  <c r="T26" i="3"/>
  <c r="L5" i="4" s="1"/>
  <c r="L58" i="4" s="1"/>
  <c r="T27" i="3"/>
  <c r="L6" i="4" s="1"/>
  <c r="K7" i="4"/>
  <c r="K57" i="4" s="1"/>
  <c r="L3" i="4" s="1"/>
  <c r="V25" i="3" l="1"/>
  <c r="U26" i="3"/>
  <c r="M5" i="4" s="1"/>
  <c r="M58" i="4" s="1"/>
  <c r="U27" i="3"/>
  <c r="M6" i="4" s="1"/>
  <c r="L7" i="4"/>
  <c r="L57" i="4" s="1"/>
  <c r="M3" i="4" s="1"/>
  <c r="M7" i="4" l="1"/>
  <c r="M57" i="4" s="1"/>
  <c r="N3" i="4" s="1"/>
  <c r="V26" i="3"/>
  <c r="N5" i="4" s="1"/>
  <c r="V27" i="3"/>
  <c r="N6" i="4" s="1"/>
  <c r="O6" i="4" s="1"/>
  <c r="N58" i="4" l="1"/>
  <c r="O5" i="4"/>
  <c r="N7" i="4"/>
  <c r="N57" i="4" s="1"/>
  <c r="B11" i="5" l="1"/>
  <c r="B14" i="5" s="1"/>
  <c r="B16" i="5" s="1"/>
  <c r="B60" i="5" s="1"/>
  <c r="B62" i="5" s="1"/>
  <c r="O58" i="4"/>
  <c r="O7" i="4"/>
  <c r="O57" i="4" s="1"/>
</calcChain>
</file>

<file path=xl/sharedStrings.xml><?xml version="1.0" encoding="utf-8"?>
<sst xmlns="http://schemas.openxmlformats.org/spreadsheetml/2006/main" count="390" uniqueCount="265">
  <si>
    <t>Northland Small Business Development Center</t>
  </si>
  <si>
    <t>www.northlandsbdc.org</t>
  </si>
  <si>
    <t>Easy Expense and Income Tracking Spreadsheet</t>
  </si>
  <si>
    <t>Revision: August 5th, 2024</t>
  </si>
  <si>
    <t>This spreadsheet assumes a single-entry, cash basis system of accounting.</t>
  </si>
  <si>
    <t>Note, this sheet is shared in a View Only format. To use the sheet for your projects, you or your client will need to click File - Make a Copy of the sheet and save on your own Google Drive. Note that to use this version, the user must have a Google account and be able to access Google Sheets.</t>
  </si>
  <si>
    <r>
      <rPr>
        <b/>
        <sz val="11"/>
        <color rgb="FFFF0000"/>
        <rFont val="Calibri"/>
        <family val="2"/>
      </rPr>
      <t>Important!</t>
    </r>
    <r>
      <rPr>
        <b/>
        <sz val="11"/>
        <color theme="1"/>
        <rFont val="Calibri"/>
        <family val="2"/>
      </rPr>
      <t xml:space="preserve"> This spreadsheet is designed to organize </t>
    </r>
    <r>
      <rPr>
        <b/>
        <sz val="11"/>
        <color rgb="FFFF0000"/>
        <rFont val="Calibri"/>
        <family val="2"/>
      </rPr>
      <t>one calendar year</t>
    </r>
    <r>
      <rPr>
        <b/>
        <sz val="11"/>
        <color theme="1"/>
        <rFont val="Calibri"/>
        <family val="2"/>
      </rPr>
      <t xml:space="preserve"> of business expenses and income. Create a copy of this spreadsheet for each year you need to track!</t>
    </r>
  </si>
  <si>
    <r>
      <rPr>
        <i/>
        <sz val="11"/>
        <color theme="1"/>
        <rFont val="Calibri"/>
        <family val="2"/>
      </rPr>
      <t>To get a customized version of this spreadsheet for your small business</t>
    </r>
    <r>
      <rPr>
        <sz val="11"/>
        <color theme="1"/>
        <rFont val="Calibri"/>
        <family val="2"/>
      </rPr>
      <t>, sign up for services at www.northlandsbdc.org. If you are already a client, ask your consultant for assistance or for a referral to Vicki Hagberg for assistance with this spreadsheet.</t>
    </r>
  </si>
  <si>
    <r>
      <rPr>
        <b/>
        <sz val="11"/>
        <color theme="4"/>
        <rFont val="Calibri"/>
        <family val="2"/>
      </rPr>
      <t>Step 1:</t>
    </r>
    <r>
      <rPr>
        <sz val="11"/>
        <color theme="1"/>
        <rFont val="Calibri"/>
        <family val="2"/>
      </rPr>
      <t xml:space="preserve"> Enter in your expenses in the "Expenses" tab. Enter the date in which the item/service was purchased, the amount of the purchase, </t>
    </r>
    <r>
      <rPr>
        <b/>
        <sz val="11"/>
        <color theme="1"/>
        <rFont val="Calibri"/>
        <family val="2"/>
      </rPr>
      <t>choose an expense category from the drop down menu</t>
    </r>
    <r>
      <rPr>
        <sz val="11"/>
        <color theme="1"/>
        <rFont val="Calibri"/>
        <family val="2"/>
      </rPr>
      <t>, and type in a description of the merchant from whom you purchased the item/service. You may also add a description of the purchase (optional but recommended).</t>
    </r>
    <r>
      <rPr>
        <b/>
        <sz val="11"/>
        <color theme="1"/>
        <rFont val="Calibri"/>
        <family val="2"/>
      </rPr>
      <t xml:space="preserve"> Create a separate entry for each expense,</t>
    </r>
    <r>
      <rPr>
        <sz val="11"/>
        <color theme="1"/>
        <rFont val="Calibri"/>
        <family val="2"/>
      </rPr>
      <t xml:space="preserve"> </t>
    </r>
    <r>
      <rPr>
        <u/>
        <sz val="11"/>
        <color theme="1"/>
        <rFont val="Calibri"/>
        <family val="2"/>
      </rPr>
      <t>do not combine them together!</t>
    </r>
    <r>
      <rPr>
        <sz val="11"/>
        <color theme="1"/>
        <rFont val="Calibri"/>
        <family val="2"/>
      </rPr>
      <t xml:space="preserve"> The spreadsheet assumes that you used your business bank account or credit card to make the purchase, but you can select "Personal Expense" if you did not make the purchase with your business account. </t>
    </r>
  </si>
  <si>
    <r>
      <rPr>
        <b/>
        <sz val="11"/>
        <color theme="4"/>
        <rFont val="Calibri"/>
        <family val="2"/>
      </rPr>
      <t>Important!</t>
    </r>
    <r>
      <rPr>
        <sz val="11"/>
        <color theme="1"/>
        <rFont val="Calibri"/>
        <family val="2"/>
      </rPr>
      <t xml:space="preserve"> </t>
    </r>
    <r>
      <rPr>
        <b/>
        <sz val="11"/>
        <color theme="1"/>
        <rFont val="Calibri"/>
        <family val="2"/>
      </rPr>
      <t>Don't type in your own expense categories into the Expense tab</t>
    </r>
    <r>
      <rPr>
        <sz val="11"/>
        <color theme="1"/>
        <rFont val="Calibri"/>
        <family val="2"/>
      </rPr>
      <t xml:space="preserve">. </t>
    </r>
    <r>
      <rPr>
        <u/>
        <sz val="11"/>
        <color theme="1"/>
        <rFont val="Calibri"/>
        <family val="2"/>
      </rPr>
      <t>You must select one from the list</t>
    </r>
    <r>
      <rPr>
        <sz val="11"/>
        <color theme="1"/>
        <rFont val="Calibri"/>
        <family val="2"/>
      </rPr>
      <t xml:space="preserve"> for the expense to show up in the reports! Contact your SBDC consultant if you need assistance adding additional categories.</t>
    </r>
  </si>
  <si>
    <r>
      <rPr>
        <b/>
        <sz val="11"/>
        <color rgb="FF548135"/>
        <rFont val="Calibri"/>
        <family val="2"/>
      </rPr>
      <t>Step 2:</t>
    </r>
    <r>
      <rPr>
        <sz val="11"/>
        <color rgb="FF548135"/>
        <rFont val="Calibri"/>
        <family val="2"/>
      </rPr>
      <t xml:space="preserve"> </t>
    </r>
    <r>
      <rPr>
        <sz val="11"/>
        <color theme="1"/>
        <rFont val="Calibri"/>
        <family val="2"/>
      </rPr>
      <t xml:space="preserve">Enter in your income in the "Income" tab.  Enter the date in which you made the sale and the amount of the sale. You may have multiple entries in one day or combine multiple sales together. You may also add the customer's name and additional notes describing the sale (optional but recommended). </t>
    </r>
  </si>
  <si>
    <r>
      <rPr>
        <b/>
        <sz val="11"/>
        <color rgb="FF548135"/>
        <rFont val="Calibri"/>
        <family val="2"/>
      </rPr>
      <t>Important!</t>
    </r>
    <r>
      <rPr>
        <sz val="11"/>
        <color theme="1"/>
        <rFont val="Calibri"/>
        <family val="2"/>
      </rPr>
      <t xml:space="preserve"> </t>
    </r>
    <r>
      <rPr>
        <b/>
        <sz val="11"/>
        <color theme="1"/>
        <rFont val="Calibri"/>
        <family val="2"/>
      </rPr>
      <t>Do not include sales tax in "Sale Total Before Tax". Enter sales tax in its own column for that date.</t>
    </r>
    <r>
      <rPr>
        <sz val="11"/>
        <color theme="1"/>
        <rFont val="Calibri"/>
        <family val="2"/>
      </rPr>
      <t xml:space="preserve"> If you need a tool to calculate sales tax or track sales tax for different local and county taxes, talk to your SBDC consultant about customizing this tool for you or adopting a more powerful accounting tool or point of sale system. </t>
    </r>
  </si>
  <si>
    <r>
      <rPr>
        <b/>
        <sz val="11"/>
        <color rgb="FF7030A0"/>
        <rFont val="Calibri"/>
        <family val="2"/>
      </rPr>
      <t>Step 3</t>
    </r>
    <r>
      <rPr>
        <sz val="11"/>
        <color rgb="FF7030A0"/>
        <rFont val="Calibri"/>
        <family val="2"/>
      </rPr>
      <t>:</t>
    </r>
    <r>
      <rPr>
        <sz val="11"/>
        <color theme="1"/>
        <rFont val="Calibri"/>
        <family val="2"/>
      </rPr>
      <t xml:space="preserve"> Review the Reports. The Profit &amp; Loss Report shows your income and expenses by month for the year you are tracking. The Schedule C Report is a tool that can help you group your businesses expenses by categories used in Schedule C of Form 1040 federal income taxes. Contact your SBDC consultant for assistance in understanding these reports and using them to help plan for the upcoming business year. </t>
    </r>
  </si>
  <si>
    <r>
      <rPr>
        <b/>
        <sz val="11"/>
        <color rgb="FF7030A0"/>
        <rFont val="Calibri"/>
        <family val="2"/>
      </rPr>
      <t>Important!</t>
    </r>
    <r>
      <rPr>
        <sz val="11"/>
        <color theme="1"/>
        <rFont val="Calibri"/>
        <family val="2"/>
      </rPr>
      <t xml:space="preserve"> </t>
    </r>
    <r>
      <rPr>
        <b/>
        <u/>
        <sz val="11"/>
        <color theme="1"/>
        <rFont val="Calibri"/>
        <family val="2"/>
      </rPr>
      <t>Working with a qualified tax professional is recommended</t>
    </r>
    <r>
      <rPr>
        <sz val="11"/>
        <color theme="1"/>
        <rFont val="Calibri"/>
        <family val="2"/>
      </rPr>
      <t xml:space="preserve"> to help determine which of your documented expenses are qualified business expenses and what other tax deductions your business might be eligible to claim. This is a tool to help you categorize your expenses in preparation for filing your taxes, but you as the business owner and your paid tax professional are responsible for certifying that your tax return is accurate.</t>
    </r>
  </si>
  <si>
    <r>
      <rPr>
        <b/>
        <sz val="11"/>
        <color rgb="FFFFC000"/>
        <rFont val="Calibri"/>
        <family val="2"/>
      </rPr>
      <t>Step 4</t>
    </r>
    <r>
      <rPr>
        <sz val="11"/>
        <color rgb="FFFFC000"/>
        <rFont val="Calibri"/>
        <family val="2"/>
      </rPr>
      <t>:</t>
    </r>
    <r>
      <rPr>
        <sz val="11"/>
        <color theme="1"/>
        <rFont val="Calibri"/>
        <family val="2"/>
      </rPr>
      <t xml:space="preserve"> If you want to track information related to home office use, you can use the Business Use of Home tab of this workbook. Enter the utility costs for your full home into each month and category. Present this to your tax professional for assistance in determining the appropriate tax deduction for home office use for your business.</t>
    </r>
  </si>
  <si>
    <t>Certain cells and reports in this workbook are locked. To unlock this workbook, use password nemnsbdc</t>
  </si>
  <si>
    <t>Reminder: only use this to track expenses for one calendar year!</t>
  </si>
  <si>
    <t>Date (Month/Day/Year)</t>
  </si>
  <si>
    <t>Amount $</t>
  </si>
  <si>
    <t>Expense Category</t>
  </si>
  <si>
    <t>Merchant</t>
  </si>
  <si>
    <t>Description (Optional)</t>
  </si>
  <si>
    <t>Pers./Bus. Acct. (Optional)</t>
  </si>
  <si>
    <t>Month</t>
  </si>
  <si>
    <t>Odometer Start</t>
  </si>
  <si>
    <t>Odometer Stop</t>
  </si>
  <si>
    <t>Mileage Total</t>
  </si>
  <si>
    <t>Reminder: only use this to track income for one calendar year!</t>
  </si>
  <si>
    <t>Sale Total before Tax</t>
  </si>
  <si>
    <t>Sales Tax (if applicable)</t>
  </si>
  <si>
    <t>Customer (optional)</t>
  </si>
  <si>
    <t>Notes (optional)</t>
  </si>
  <si>
    <t>Sales Before Tax</t>
  </si>
  <si>
    <t>Sales Tax</t>
  </si>
  <si>
    <t>Cash Flow</t>
  </si>
  <si>
    <t xml:space="preserve"> Cash</t>
  </si>
  <si>
    <t>JAN</t>
  </si>
  <si>
    <t>FEB</t>
  </si>
  <si>
    <t>MAR</t>
  </si>
  <si>
    <t>APR</t>
  </si>
  <si>
    <t>MAY</t>
  </si>
  <si>
    <t>JUN</t>
  </si>
  <si>
    <t>JUL</t>
  </si>
  <si>
    <t>AUG</t>
  </si>
  <si>
    <t>SEP</t>
  </si>
  <si>
    <t>OCT</t>
  </si>
  <si>
    <t>NOV</t>
  </si>
  <si>
    <t>DEC</t>
  </si>
  <si>
    <t>Year Total</t>
  </si>
  <si>
    <t>Cash (beginning of Year)</t>
  </si>
  <si>
    <t>Cash Income:</t>
  </si>
  <si>
    <t>Total Cash Available</t>
  </si>
  <si>
    <t>Cash Paid Out</t>
  </si>
  <si>
    <t>Advertising</t>
  </si>
  <si>
    <t>Accounting</t>
  </si>
  <si>
    <t>Bank Charges</t>
  </si>
  <si>
    <t>Car Rental (not Travel)</t>
  </si>
  <si>
    <t>Cell Phone / Land Line</t>
  </si>
  <si>
    <t>Cleaning</t>
  </si>
  <si>
    <t>Commissions</t>
  </si>
  <si>
    <t>Consulting</t>
  </si>
  <si>
    <t xml:space="preserve">Contract Labor </t>
  </si>
  <si>
    <t xml:space="preserve">Credit Card Fees </t>
  </si>
  <si>
    <t>Donations</t>
  </si>
  <si>
    <t>Dues &amp; Subscriptions</t>
  </si>
  <si>
    <t>Education</t>
  </si>
  <si>
    <t>Employee Benefits</t>
  </si>
  <si>
    <t>Equipment Rental/Lease</t>
  </si>
  <si>
    <t>Freight</t>
  </si>
  <si>
    <t>Garbage</t>
  </si>
  <si>
    <t>Gas &amp; Vehicle Expenses</t>
  </si>
  <si>
    <t>Insurance</t>
  </si>
  <si>
    <t>Internet</t>
  </si>
  <si>
    <t>Licenses</t>
  </si>
  <si>
    <t>Loan Payments (P&amp;I)</t>
  </si>
  <si>
    <t>Office Supplies</t>
  </si>
  <si>
    <t>Outside Services</t>
  </si>
  <si>
    <t>Payroll</t>
  </si>
  <si>
    <t>Payroll Taxes</t>
  </si>
  <si>
    <t>Parking (not Travel)</t>
  </si>
  <si>
    <t>Pension/Profit Sharing</t>
  </si>
  <si>
    <t>Postage</t>
  </si>
  <si>
    <t>Printing</t>
  </si>
  <si>
    <t>Real Estate Taxes</t>
  </si>
  <si>
    <t>Refunds/Bad Debts</t>
  </si>
  <si>
    <t>Rent/Lease - Building</t>
  </si>
  <si>
    <t>Repairs/Maintenance</t>
  </si>
  <si>
    <t>Research &amp; Development</t>
  </si>
  <si>
    <t>Sales Tax Payments</t>
  </si>
  <si>
    <t>Security System</t>
  </si>
  <si>
    <t xml:space="preserve">Shop/Business Supplies </t>
  </si>
  <si>
    <t>Snow/Lawn Maintenance</t>
  </si>
  <si>
    <t>Software</t>
  </si>
  <si>
    <t>Tools</t>
  </si>
  <si>
    <t>Travel - Not Including Meals</t>
  </si>
  <si>
    <t>Travel - Meals</t>
  </si>
  <si>
    <t>Utilities</t>
  </si>
  <si>
    <t>Subtotal</t>
  </si>
  <si>
    <t>Inventory/Cost of Goods</t>
  </si>
  <si>
    <t>Owner Pay</t>
  </si>
  <si>
    <t>Total Cash Paid Out</t>
  </si>
  <si>
    <t>Cash (end of month)</t>
  </si>
  <si>
    <t>Profit (before tax)</t>
  </si>
  <si>
    <t>Schedule C Report - Profit or Loss from Business</t>
  </si>
  <si>
    <t>Sole Proprietorship/Single Owner LLC</t>
  </si>
  <si>
    <r>
      <rPr>
        <b/>
        <sz val="11"/>
        <color rgb="FFFF0000"/>
        <rFont val="Calibri"/>
        <family val="2"/>
      </rPr>
      <t xml:space="preserve">Northland SBDC recommends working with a qualified tax professional to file your business taxes, determine eligible business expenses, and calculate qualified business deductions. </t>
    </r>
    <r>
      <rPr>
        <b/>
        <u/>
        <sz val="11"/>
        <color rgb="FFFF0000"/>
        <rFont val="Calibri"/>
        <family val="2"/>
      </rPr>
      <t>This tool is not meant to replace the expertise and advice that tax professionals and bookkeepers provide.</t>
    </r>
    <r>
      <rPr>
        <b/>
        <sz val="11"/>
        <color rgb="FFFF0000"/>
        <rFont val="Calibri"/>
        <family val="2"/>
      </rPr>
      <t xml:space="preserve"> This tool will help organize your income and expenses to aid in filing your tax returns and understanding your business cash flow. </t>
    </r>
  </si>
  <si>
    <t>Blue Cells Automatically Calculate</t>
  </si>
  <si>
    <t>Green Cells Require Manual Entry</t>
  </si>
  <si>
    <t>Part I - Income</t>
  </si>
  <si>
    <t>How is this number calculated?</t>
  </si>
  <si>
    <t>Gross Receipts/Sales</t>
  </si>
  <si>
    <t>P&amp;L Line 5 - Sales Before Tax + P&amp;L Line 6 - Sales Tax Collected</t>
  </si>
  <si>
    <t>Returns and Allowances</t>
  </si>
  <si>
    <t>P&amp;L Line 40 - Refunds/Bad Debts</t>
  </si>
  <si>
    <t>Cost of Goods Sold</t>
  </si>
  <si>
    <t>Calculate Cost of Goods in Part III of Schedule C</t>
  </si>
  <si>
    <t>Gross Profit</t>
  </si>
  <si>
    <t>Gross Receipts - Returns and Allowances - Cost of Goods Sold</t>
  </si>
  <si>
    <t>Other Income</t>
  </si>
  <si>
    <t>This tool assumes all income is part of gross receipts or sales. If "other income" is generated, manually calculate the other income total and ensure it was not also counted in Gross Receipts/Sales</t>
  </si>
  <si>
    <t>Gross Income</t>
  </si>
  <si>
    <t>Gross Profit + Other Income</t>
  </si>
  <si>
    <t>Part II - Expenses</t>
  </si>
  <si>
    <t>P&amp;L Line 9 - Advertising</t>
  </si>
  <si>
    <t>Car and Truck Expenses</t>
  </si>
  <si>
    <t>P&amp;L Line 26 - Gas and Vehicle Expenses</t>
  </si>
  <si>
    <t>Commissions and Fees</t>
  </si>
  <si>
    <t>P&amp;L Line 15 - Commissions</t>
  </si>
  <si>
    <t>Contract Labor</t>
  </si>
  <si>
    <t>P&amp;L Line 17 - Contract Labor</t>
  </si>
  <si>
    <t>Depletion</t>
  </si>
  <si>
    <t>Depletion is not a common deduction for most businesses. Consult with your tax professional and manually calculate depletion if applicable.</t>
  </si>
  <si>
    <t>Depreciation and Section 179</t>
  </si>
  <si>
    <t>Work with your tax professional to develop a depreciation scheudule and/or Section 179 deductions for your equipment and other depreciable assets.</t>
  </si>
  <si>
    <t>Employee Benefit Programs</t>
  </si>
  <si>
    <t>P&amp;L Line 22- Employee Benefits</t>
  </si>
  <si>
    <t>Insurance (not health)</t>
  </si>
  <si>
    <t>P&amp;L Line 27 - Insurance</t>
  </si>
  <si>
    <t>Interest</t>
  </si>
  <si>
    <t>Principal and interest payments are combined together in this tool for simplicity. Calculate your interest payments from your loan statements.</t>
  </si>
  <si>
    <t>Legal/Professional Services</t>
  </si>
  <si>
    <t>P&amp;L Line 10 - Accounting, P&amp;L Line 16 - Consulting, P&amp;L Line 32 - Outside Services</t>
  </si>
  <si>
    <t>Office expense</t>
  </si>
  <si>
    <t>P&amp;L Line 31 - Office Supplies, P&amp;L Line 37 - Postage, P&amp;L Line 48 - Software</t>
  </si>
  <si>
    <t>Pension/profit-sharing</t>
  </si>
  <si>
    <t>P&amp;L Line 36 - Pension/Profit Sharing</t>
  </si>
  <si>
    <t>Rent or lease -Vehicles/equipment</t>
  </si>
  <si>
    <t>P&amp;L Line 23 - Equipment Rent/Lease, P&amp;L Line 12 - Car Rental (Not Travel)</t>
  </si>
  <si>
    <t>Rent or lease - Other property</t>
  </si>
  <si>
    <t>P&amp;L Line 41 - Rent/Lease</t>
  </si>
  <si>
    <t>Repairs and maintenance</t>
  </si>
  <si>
    <t>P&amp;L Line 42 - Repairs/Maintenance</t>
  </si>
  <si>
    <t>Supplies</t>
  </si>
  <si>
    <t>P&amp;L Line 46 - Shop/Business Supplies</t>
  </si>
  <si>
    <t>Taxes and Licenses</t>
  </si>
  <si>
    <t>P&amp;L Line 29 - Licenses, P&amp;L Line 39 - Real Estate Taxes, P&amp;L Line 44 - Sales Tax Payments</t>
  </si>
  <si>
    <t xml:space="preserve">Travel </t>
  </si>
  <si>
    <t>P&amp;L Line 50 - Travel Not Including Meals</t>
  </si>
  <si>
    <t>Deductible meals</t>
  </si>
  <si>
    <t>50% of P&amp;L Line 51 - Travel - Meals</t>
  </si>
  <si>
    <t>P&amp;L Line 13 - Phone, P&amp;L Line 25 - Garbage, P&amp;L Line 28 - Internet, P&amp;L Line 52 - Utilities</t>
  </si>
  <si>
    <t>Wages</t>
  </si>
  <si>
    <t>P&amp;L Line 33 - Payroll, P&amp;L Line 34 - Payroll Taxes. NOTE: do not include the employee's contribution to FICA as part of the wages the business paid</t>
  </si>
  <si>
    <t>Other expenses</t>
  </si>
  <si>
    <t>P&amp;L Line 11 - Bank Charges</t>
  </si>
  <si>
    <t>P&amp;L Line 14 - Cleaning</t>
  </si>
  <si>
    <t>Credit Card Merchant Fees</t>
  </si>
  <si>
    <t>P&amp;L Line 18 - Credit Card Fees</t>
  </si>
  <si>
    <t>P&amp;L Line 19 - Donations</t>
  </si>
  <si>
    <t>Dues/Subscriptions</t>
  </si>
  <si>
    <t>P&amp;L Line 20 - Dues/Subscriptions</t>
  </si>
  <si>
    <t>P&amp;L Line 21 - Education</t>
  </si>
  <si>
    <t>P&amp;L Line 24 - Freight</t>
  </si>
  <si>
    <t>Parking</t>
  </si>
  <si>
    <t>P&amp;L Line 35 - Parking</t>
  </si>
  <si>
    <t>P&amp;L Line 38 - Printing</t>
  </si>
  <si>
    <t>P&amp;L Line 43 - Research &amp; Development</t>
  </si>
  <si>
    <t xml:space="preserve">Security </t>
  </si>
  <si>
    <t>P&amp;L Line 45 - Security</t>
  </si>
  <si>
    <t>P&amp;L Line 47 - Snow/Lawn Maintenance</t>
  </si>
  <si>
    <t>P&amp;L Line 49 - Tools</t>
  </si>
  <si>
    <t>Total expenses</t>
  </si>
  <si>
    <t>Sum of all expenses listed above</t>
  </si>
  <si>
    <t>Tentative profit or (loss)</t>
  </si>
  <si>
    <t>Gross Income - Total expenses</t>
  </si>
  <si>
    <t>Expenses for business use of home</t>
  </si>
  <si>
    <t>Work with your tax professional to calculate your deductable expenses for business use of your home. See attached tab for tracking purposes</t>
  </si>
  <si>
    <t>Net profit or (loss)</t>
  </si>
  <si>
    <t>Tentative profit or (loss) - Expenses for business use of home</t>
  </si>
  <si>
    <t>Total "Inventory/Cost of Goods" from Expenses Tab</t>
  </si>
  <si>
    <t>This is the amount of purchases categorized as Inventory/Cost of Goods. Use this to help calculate your total Cost of Goods Sold in Part III of Schedule C (Line 36)</t>
  </si>
  <si>
    <t>Mileage</t>
  </si>
  <si>
    <t>This is the total miles driven for business purposes, the total needs to be multiplied by the IRS standard mileage rate for filing year</t>
  </si>
  <si>
    <t>January</t>
  </si>
  <si>
    <t>February</t>
  </si>
  <si>
    <t>March</t>
  </si>
  <si>
    <t>April</t>
  </si>
  <si>
    <t>May</t>
  </si>
  <si>
    <t>June</t>
  </si>
  <si>
    <t>July</t>
  </si>
  <si>
    <t>August</t>
  </si>
  <si>
    <t>September</t>
  </si>
  <si>
    <t>October</t>
  </si>
  <si>
    <t>November</t>
  </si>
  <si>
    <t>December</t>
  </si>
  <si>
    <t>Annual Total</t>
  </si>
  <si>
    <t>Rent</t>
  </si>
  <si>
    <t>Heat/Cooling</t>
  </si>
  <si>
    <t>Electric</t>
  </si>
  <si>
    <r>
      <rPr>
        <b/>
        <sz val="11"/>
        <color theme="1"/>
        <rFont val="Calibri"/>
        <family val="2"/>
      </rPr>
      <t xml:space="preserve">Phone </t>
    </r>
    <r>
      <rPr>
        <i/>
        <sz val="11"/>
        <color theme="1"/>
        <rFont val="Calibri"/>
        <family val="2"/>
      </rPr>
      <t>(if personal phone)</t>
    </r>
  </si>
  <si>
    <t>Water</t>
  </si>
  <si>
    <t>Sewer</t>
  </si>
  <si>
    <t>Income Category</t>
  </si>
  <si>
    <t>Business/Personal Expense</t>
  </si>
  <si>
    <t>Sales before Tax</t>
  </si>
  <si>
    <t>Business Bank Account</t>
  </si>
  <si>
    <t>Personal Bank Account</t>
  </si>
  <si>
    <t>NOTE…….</t>
  </si>
  <si>
    <t>Neither the SBDC nor its personnel are licensed by the State of MN to practice public accounting and therefore express no opinion or any other form of assurance</t>
  </si>
  <si>
    <t>on the statement or underlying assumptions.</t>
  </si>
  <si>
    <t>Born Sippy Events</t>
  </si>
  <si>
    <t>Canvas boards (bulk purchase)</t>
  </si>
  <si>
    <t>Gas for winery delivery</t>
  </si>
  <si>
    <t>Phone bill</t>
  </si>
  <si>
    <t>Facebook ads - January events</t>
  </si>
  <si>
    <t>Acrylic paint set (6 colors)</t>
  </si>
  <si>
    <t>Liability insurance quarterly payment</t>
  </si>
  <si>
    <t>Craft brushes and palettes</t>
  </si>
  <si>
    <t>Gas for corporate event setup</t>
  </si>
  <si>
    <t>Business cards reprint</t>
  </si>
  <si>
    <t>Monthly service fee</t>
  </si>
  <si>
    <t>Valentine's themed craft materials</t>
  </si>
  <si>
    <t>Gas for brewery setup</t>
  </si>
  <si>
    <t>Instagram promoted posts</t>
  </si>
  <si>
    <t>Wine glass charms for Valentine event</t>
  </si>
  <si>
    <t>Bookkeeping service</t>
  </si>
  <si>
    <t>Receipt organizer and folders</t>
  </si>
  <si>
    <t>Corporate team building materials</t>
  </si>
  <si>
    <t>Gas for private party</t>
  </si>
  <si>
    <t>Spring themed decorations</t>
  </si>
  <si>
    <t>Gas for community center event</t>
  </si>
  <si>
    <t>Google ads campaign</t>
  </si>
  <si>
    <t>New easels (2)</t>
  </si>
  <si>
    <t>Printer paper and ink</t>
  </si>
  <si>
    <t>Gas for winery event</t>
  </si>
  <si>
    <t>Birthday party craft supplies</t>
  </si>
  <si>
    <t>Website hosting annual fee</t>
  </si>
  <si>
    <t>Easter craft materials</t>
  </si>
  <si>
    <t>Gas for library event</t>
  </si>
  <si>
    <t>Local newspaper ad</t>
  </si>
  <si>
    <t>Business license renewal</t>
  </si>
  <si>
    <t>Premium paint set for bridal event</t>
  </si>
  <si>
    <t>Event planning notebooks</t>
  </si>
  <si>
    <t>Gas for bridal shower setup</t>
  </si>
  <si>
    <t>Table covers and setup materials</t>
  </si>
  <si>
    <t>Sip &amp; Paint - Northwoods Winery</t>
  </si>
  <si>
    <t>Team Building Workshop - ABC Corp</t>
  </si>
  <si>
    <t>Valentine's Craft Night - Duluth Brewing</t>
  </si>
  <si>
    <t>Private Party - Johnson Family</t>
  </si>
  <si>
    <t>Corporate Event - Tech Solutions Inc</t>
  </si>
  <si>
    <t>Spring Craft Workshop - Community Center</t>
  </si>
  <si>
    <t>Sip &amp; Paint - Iron Range Winery</t>
  </si>
  <si>
    <t>Birthday Party - Thompson Celebration</t>
  </si>
  <si>
    <t>Easter Craft Event - Local Library</t>
  </si>
  <si>
    <t>Bridal Shower Workshop - Private 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</si>
</sst>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2" formatCode="_(&quot;$&quot;* #,##0_);_(&quot;$&quot;* \(#,##0\);_(&quot;$&quot;* &quot;-&quot;_);_(@_)"/>
    <numFmt numFmtId="41" formatCode="_(* #,##0_);_(* \(#,##0\);_(* &quot;-&quot;_);_(@_)"/>
    <numFmt numFmtId="44" formatCode="_(&quot;$&quot;* #,##0.00_);_(&quot;$&quot;* \(#,##0.00\);_(&quot;$&quot;* &quot;-&quot;??_);_(@_)"/>
    <numFmt numFmtId="164" formatCode="[$-409]mmm\-yy"/>
    <numFmt numFmtId="165" formatCode="_(&quot;$&quot;* #,##0_);_(&quot;$&quot;* \(#,##0\);_(&quot;$&quot;* &quot;-&quot;??_);_(@_)"/>
  </numFmts>
  <fonts count="32">
    <font>
      <sz val="11"/>
      <color theme="1"/>
      <name val="Calibri"/>
      <scheme val="minor"/>
    </font>
    <font>
      <b/>
      <sz val="11"/>
      <color theme="1"/>
      <name val="Calibri"/>
      <family val="2"/>
    </font>
    <font>
      <b/>
      <u/>
      <sz val="11"/>
      <color theme="10"/>
      <name val="Calibri"/>
      <family val="2"/>
    </font>
    <font>
      <sz val="11"/>
      <color theme="1"/>
      <name val="Calibri"/>
      <family val="2"/>
    </font>
    <font>
      <sz val="11"/>
      <color theme="1"/>
      <name val="Calibri"/>
      <family val="2"/>
      <scheme val="minor"/>
    </font>
    <font>
      <i/>
      <sz val="11"/>
      <color rgb="FFFF0000"/>
      <name val="Calibri"/>
      <family val="2"/>
    </font>
    <font>
      <sz val="11"/>
      <color rgb="FFFF0000"/>
      <name val="Calibri"/>
      <family val="2"/>
    </font>
    <font>
      <b/>
      <sz val="8"/>
      <color theme="1"/>
      <name val="Verdana"/>
      <family val="2"/>
    </font>
    <font>
      <sz val="8"/>
      <color theme="1"/>
      <name val="Verdana"/>
      <family val="2"/>
    </font>
    <font>
      <b/>
      <i/>
      <sz val="8"/>
      <color theme="1"/>
      <name val="Verdana"/>
      <family val="2"/>
    </font>
    <font>
      <sz val="8"/>
      <color rgb="FF800000"/>
      <name val="Verdana"/>
      <family val="2"/>
    </font>
    <font>
      <i/>
      <sz val="8"/>
      <color theme="1"/>
      <name val="Verdana"/>
      <family val="2"/>
    </font>
    <font>
      <sz val="12"/>
      <color theme="1"/>
      <name val="Arial"/>
      <family val="2"/>
    </font>
    <font>
      <b/>
      <sz val="11"/>
      <color rgb="FFFF0000"/>
      <name val="Calibri"/>
      <family val="2"/>
    </font>
    <font>
      <u/>
      <sz val="11"/>
      <color theme="1"/>
      <name val="Calibri"/>
      <family val="2"/>
    </font>
    <font>
      <u/>
      <sz val="11"/>
      <color theme="1"/>
      <name val="Calibri"/>
      <family val="2"/>
    </font>
    <font>
      <i/>
      <sz val="11"/>
      <color theme="1"/>
      <name val="Calibri"/>
      <family val="2"/>
    </font>
    <font>
      <b/>
      <sz val="11"/>
      <color theme="4"/>
      <name val="Calibri"/>
      <family val="2"/>
    </font>
    <font>
      <b/>
      <sz val="11"/>
      <color rgb="FF548135"/>
      <name val="Calibri"/>
      <family val="2"/>
    </font>
    <font>
      <sz val="11"/>
      <color rgb="FF548135"/>
      <name val="Calibri"/>
      <family val="2"/>
    </font>
    <font>
      <b/>
      <sz val="11"/>
      <color rgb="FF7030A0"/>
      <name val="Calibri"/>
      <family val="2"/>
    </font>
    <font>
      <sz val="11"/>
      <color rgb="FF7030A0"/>
      <name val="Calibri"/>
      <family val="2"/>
    </font>
    <font>
      <b/>
      <u/>
      <sz val="11"/>
      <color theme="1"/>
      <name val="Calibri"/>
      <family val="2"/>
    </font>
    <font>
      <b/>
      <sz val="11"/>
      <color rgb="FFFFC000"/>
      <name val="Calibri"/>
      <family val="2"/>
    </font>
    <font>
      <sz val="11"/>
      <color rgb="FFFFC000"/>
      <name val="Calibri"/>
      <family val="2"/>
    </font>
    <font>
      <b/>
      <u/>
      <sz val="11"/>
      <color rgb="FFFF0000"/>
      <name val="Calibri"/>
      <family val="2"/>
    </font>
    <font>
      <sz val="12"/>
      <name val="Arial MT"/>
    </font>
    <font>
      <sz val="10"/>
      <name val="Calibri"/>
      <family val="2"/>
      <scheme val="minor"/>
    </font>
    <font>
      <sz val="10"/>
      <color rgb="FF444444"/>
      <name val="Calibri"/>
      <family val="2"/>
      <scheme val="minor"/>
    </font>
    <font>
      <sz val="11"/>
      <color theme="0"/>
      <name val="Calibri"/>
      <family val="2"/>
      <scheme val="minor"/>
    </font>
    <font>
      <sz val="11"/>
      <color theme="2"/>
      <name val="Calibri"/>
      <family val="2"/>
      <scheme val="minor"/>
    </font>
    <font>
      <sz val="12"/>
      <color theme="1"/>
      <name val="Aptos"/>
      <family val="2"/>
    </font>
  </fonts>
  <fills count="13">
    <fill>
      <patternFill patternType="none"/>
    </fill>
    <fill>
      <patternFill patternType="gray125"/>
    </fill>
    <fill>
      <patternFill patternType="solid">
        <fgColor rgb="FFA5A5A5"/>
        <bgColor rgb="FFA5A5A5"/>
      </patternFill>
    </fill>
    <fill>
      <patternFill patternType="solid">
        <fgColor rgb="FFECECEC"/>
        <bgColor rgb="FFECECEC"/>
      </patternFill>
    </fill>
    <fill>
      <patternFill patternType="solid">
        <fgColor rgb="FF7F7F7F"/>
        <bgColor rgb="FF7F7F7F"/>
      </patternFill>
    </fill>
    <fill>
      <patternFill patternType="solid">
        <fgColor rgb="FFD0CECE"/>
        <bgColor rgb="FFD0CECE"/>
      </patternFill>
    </fill>
    <fill>
      <patternFill patternType="solid">
        <fgColor rgb="FF969696"/>
        <bgColor rgb="FF969696"/>
      </patternFill>
    </fill>
    <fill>
      <patternFill patternType="solid">
        <fgColor rgb="FFD9E2F3"/>
        <bgColor rgb="FFD9E2F3"/>
      </patternFill>
    </fill>
    <fill>
      <patternFill patternType="solid">
        <fgColor rgb="FFFFFF00"/>
        <bgColor rgb="FFFFFF00"/>
      </patternFill>
    </fill>
    <fill>
      <patternFill patternType="solid">
        <fgColor rgb="FFDEEAF6"/>
        <bgColor rgb="FFDEEAF6"/>
      </patternFill>
    </fill>
    <fill>
      <patternFill patternType="solid">
        <fgColor rgb="FFA8D08D"/>
        <bgColor rgb="FFA8D08D"/>
      </patternFill>
    </fill>
    <fill>
      <patternFill patternType="solid">
        <fgColor rgb="FFFFC000"/>
        <bgColor rgb="FFFFC000"/>
      </patternFill>
    </fill>
    <fill>
      <patternFill patternType="solid">
        <fgColor rgb="FFFFFF00"/>
        <bgColor rgb="FFD9E2F3"/>
      </patternFill>
    </fill>
  </fills>
  <borders count="17">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double">
        <color rgb="FF000000"/>
      </bottom>
      <diagonal/>
    </border>
    <border>
      <left/>
      <right/>
      <top/>
      <bottom style="double">
        <color rgb="FF000000"/>
      </bottom>
      <diagonal/>
    </border>
    <border>
      <left/>
      <right/>
      <top style="double">
        <color rgb="FF000000"/>
      </top>
      <bottom style="double">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top style="double">
        <color rgb="FF000000"/>
      </top>
      <bottom style="double">
        <color rgb="FF000000"/>
      </bottom>
      <diagonal/>
    </border>
    <border>
      <left/>
      <right/>
      <top style="double">
        <color rgb="FF000000"/>
      </top>
      <bottom style="double">
        <color rgb="FF000000"/>
      </bottom>
      <diagonal/>
    </border>
    <border>
      <left style="medium">
        <color rgb="FF000000"/>
      </left>
      <right/>
      <top style="double">
        <color rgb="FF000000"/>
      </top>
      <bottom style="double">
        <color rgb="FF000000"/>
      </bottom>
      <diagonal/>
    </border>
    <border>
      <left/>
      <right/>
      <top/>
      <bottom style="thin">
        <color theme="6" tint="0.59999389629810485"/>
      </bottom>
      <diagonal/>
    </border>
    <border>
      <left style="thin">
        <color theme="6" tint="0.59999389629810485"/>
      </left>
      <right style="thin">
        <color theme="6" tint="0.59999389629810485"/>
      </right>
      <top style="thin">
        <color theme="6" tint="0.59999389629810485"/>
      </top>
      <bottom style="thin">
        <color theme="6" tint="0.59999389629810485"/>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81">
    <xf numFmtId="0" fontId="0" fillId="0" borderId="0" xfId="0"/>
    <xf numFmtId="0" fontId="1" fillId="0" borderId="0" xfId="0" applyFont="1"/>
    <xf numFmtId="0" fontId="2" fillId="0" borderId="0" xfId="0" applyFont="1"/>
    <xf numFmtId="15" fontId="3" fillId="0" borderId="0" xfId="0" applyNumberFormat="1" applyFont="1"/>
    <xf numFmtId="0" fontId="4" fillId="0" borderId="0" xfId="0" applyFont="1"/>
    <xf numFmtId="0" fontId="3" fillId="0" borderId="0" xfId="0" applyFont="1" applyAlignment="1">
      <alignment horizontal="left" vertical="top" wrapText="1"/>
    </xf>
    <xf numFmtId="2" fontId="3" fillId="0" borderId="0" xfId="0" applyNumberFormat="1" applyFont="1"/>
    <xf numFmtId="0" fontId="6" fillId="0" borderId="0" xfId="0" applyFont="1"/>
    <xf numFmtId="0" fontId="1" fillId="2" borderId="1" xfId="0" applyFont="1" applyFill="1" applyBorder="1"/>
    <xf numFmtId="2" fontId="1" fillId="2" borderId="1" xfId="0" applyNumberFormat="1" applyFont="1" applyFill="1" applyBorder="1"/>
    <xf numFmtId="14" fontId="3" fillId="0" borderId="0" xfId="0" applyNumberFormat="1" applyFont="1"/>
    <xf numFmtId="0" fontId="3" fillId="0" borderId="0" xfId="0" applyFont="1"/>
    <xf numFmtId="1" fontId="3" fillId="0" borderId="0" xfId="0" applyNumberFormat="1" applyFont="1"/>
    <xf numFmtId="0" fontId="7" fillId="3" borderId="1" xfId="0" applyFont="1" applyFill="1" applyBorder="1" applyAlignment="1">
      <alignment horizontal="left" vertical="center" wrapText="1"/>
    </xf>
    <xf numFmtId="44" fontId="7" fillId="0" borderId="0" xfId="0" applyNumberFormat="1" applyFont="1" applyAlignment="1">
      <alignment horizontal="center" vertical="center" wrapText="1"/>
    </xf>
    <xf numFmtId="164" fontId="8" fillId="0" borderId="2" xfId="0" applyNumberFormat="1" applyFont="1" applyBorder="1" applyAlignment="1">
      <alignment horizontal="center" vertical="center"/>
    </xf>
    <xf numFmtId="17" fontId="8" fillId="0" borderId="0" xfId="0" applyNumberFormat="1" applyFont="1" applyAlignment="1">
      <alignment horizontal="center" vertical="center"/>
    </xf>
    <xf numFmtId="0" fontId="8" fillId="0" borderId="0" xfId="0" applyFont="1" applyAlignment="1">
      <alignment horizontal="left" vertical="center" wrapText="1"/>
    </xf>
    <xf numFmtId="41" fontId="8" fillId="0" borderId="0" xfId="0" applyNumberFormat="1" applyFont="1" applyAlignment="1">
      <alignment horizontal="center" wrapText="1"/>
    </xf>
    <xf numFmtId="165" fontId="8" fillId="0" borderId="0" xfId="0" applyNumberFormat="1" applyFont="1" applyAlignment="1">
      <alignment horizontal="center"/>
    </xf>
    <xf numFmtId="165" fontId="7" fillId="4" borderId="1" xfId="0" applyNumberFormat="1" applyFont="1" applyFill="1" applyBorder="1"/>
    <xf numFmtId="0" fontId="7" fillId="0" borderId="0" xfId="0" applyFont="1" applyAlignment="1">
      <alignment horizontal="left" vertical="center" wrapText="1"/>
    </xf>
    <xf numFmtId="0" fontId="9" fillId="5" borderId="1" xfId="0" applyFont="1" applyFill="1" applyBorder="1" applyAlignment="1">
      <alignment horizontal="left" vertical="center" wrapText="1"/>
    </xf>
    <xf numFmtId="165" fontId="10" fillId="6" borderId="1" xfId="0" applyNumberFormat="1" applyFont="1" applyFill="1" applyBorder="1"/>
    <xf numFmtId="0" fontId="8" fillId="5" borderId="1" xfId="0" applyFont="1" applyFill="1" applyBorder="1" applyAlignment="1">
      <alignment horizontal="left" vertical="center" wrapText="1"/>
    </xf>
    <xf numFmtId="3" fontId="8" fillId="7" borderId="3" xfId="0" applyNumberFormat="1" applyFont="1" applyFill="1" applyBorder="1"/>
    <xf numFmtId="165" fontId="8" fillId="0" borderId="0" xfId="0" applyNumberFormat="1" applyFont="1"/>
    <xf numFmtId="0" fontId="7" fillId="0" borderId="4" xfId="0" applyFont="1" applyBorder="1" applyAlignment="1">
      <alignment horizontal="left" vertical="center" wrapText="1"/>
    </xf>
    <xf numFmtId="0" fontId="7" fillId="5" borderId="5" xfId="0" applyFont="1" applyFill="1" applyBorder="1" applyAlignment="1">
      <alignment horizontal="left" vertical="center" wrapText="1"/>
    </xf>
    <xf numFmtId="3" fontId="8" fillId="0" borderId="4" xfId="0" applyNumberFormat="1" applyFont="1" applyBorder="1"/>
    <xf numFmtId="165" fontId="8" fillId="0" borderId="6" xfId="0" applyNumberFormat="1" applyFont="1" applyBorder="1"/>
    <xf numFmtId="3" fontId="8" fillId="6" borderId="1" xfId="0" applyNumberFormat="1" applyFont="1" applyFill="1" applyBorder="1"/>
    <xf numFmtId="165" fontId="8" fillId="6" borderId="1" xfId="0" applyNumberFormat="1" applyFont="1" applyFill="1" applyBorder="1"/>
    <xf numFmtId="0" fontId="8" fillId="0" borderId="0" xfId="0" applyFont="1"/>
    <xf numFmtId="0" fontId="8" fillId="0" borderId="0" xfId="0" applyFont="1" applyAlignment="1">
      <alignment horizontal="left" wrapText="1"/>
    </xf>
    <xf numFmtId="9" fontId="8" fillId="0" borderId="0" xfId="0" applyNumberFormat="1" applyFont="1"/>
    <xf numFmtId="0" fontId="8" fillId="5" borderId="1" xfId="0" applyFont="1" applyFill="1" applyBorder="1"/>
    <xf numFmtId="0" fontId="7" fillId="0" borderId="7" xfId="0" applyFont="1" applyBorder="1" applyAlignment="1">
      <alignment horizontal="left" vertical="center" wrapText="1"/>
    </xf>
    <xf numFmtId="0" fontId="8" fillId="5" borderId="8" xfId="0" applyFont="1" applyFill="1" applyBorder="1" applyAlignment="1">
      <alignment horizontal="left" vertical="center" wrapText="1"/>
    </xf>
    <xf numFmtId="165" fontId="8" fillId="0" borderId="9" xfId="0" applyNumberFormat="1" applyFont="1" applyBorder="1"/>
    <xf numFmtId="0" fontId="7" fillId="0" borderId="9" xfId="0" applyFont="1" applyBorder="1" applyAlignment="1">
      <alignment horizontal="left" vertical="center" wrapText="1"/>
    </xf>
    <xf numFmtId="0" fontId="11" fillId="5" borderId="8" xfId="0" applyFont="1" applyFill="1" applyBorder="1" applyAlignment="1">
      <alignment horizontal="left" vertical="center" wrapText="1"/>
    </xf>
    <xf numFmtId="165" fontId="8" fillId="0" borderId="10" xfId="0" applyNumberFormat="1" applyFont="1" applyBorder="1"/>
    <xf numFmtId="0" fontId="7" fillId="0" borderId="11" xfId="0" applyFont="1" applyBorder="1" applyAlignment="1">
      <alignment horizontal="left" vertical="center" wrapText="1"/>
    </xf>
    <xf numFmtId="42" fontId="7" fillId="5" borderId="12" xfId="0" applyNumberFormat="1" applyFont="1" applyFill="1" applyBorder="1" applyAlignment="1">
      <alignment horizontal="left" wrapText="1"/>
    </xf>
    <xf numFmtId="165" fontId="7" fillId="0" borderId="6" xfId="0" applyNumberFormat="1" applyFont="1" applyBorder="1"/>
    <xf numFmtId="0" fontId="7" fillId="8" borderId="13" xfId="0" applyFont="1" applyFill="1" applyBorder="1" applyAlignment="1">
      <alignment horizontal="left" vertical="center" wrapText="1"/>
    </xf>
    <xf numFmtId="42" fontId="7" fillId="8" borderId="12" xfId="0" applyNumberFormat="1" applyFont="1" applyFill="1" applyBorder="1" applyAlignment="1">
      <alignment horizontal="left" wrapText="1"/>
    </xf>
    <xf numFmtId="165" fontId="7" fillId="8" borderId="12" xfId="0" applyNumberFormat="1" applyFont="1" applyFill="1" applyBorder="1"/>
    <xf numFmtId="0" fontId="12" fillId="0" borderId="0" xfId="0" applyFont="1"/>
    <xf numFmtId="0" fontId="13" fillId="0" borderId="0" xfId="0" applyFont="1" applyAlignment="1">
      <alignment horizontal="center" wrapText="1"/>
    </xf>
    <xf numFmtId="0" fontId="14" fillId="9" borderId="1" xfId="0" applyFont="1" applyFill="1" applyBorder="1" applyAlignment="1">
      <alignment horizontal="center" wrapText="1"/>
    </xf>
    <xf numFmtId="0" fontId="15" fillId="10" borderId="1" xfId="0" applyFont="1" applyFill="1" applyBorder="1" applyAlignment="1">
      <alignment horizontal="center" wrapText="1"/>
    </xf>
    <xf numFmtId="165" fontId="3" fillId="9" borderId="1" xfId="0" applyNumberFormat="1" applyFont="1" applyFill="1" applyBorder="1"/>
    <xf numFmtId="165" fontId="3" fillId="10" borderId="1" xfId="0" applyNumberFormat="1" applyFont="1" applyFill="1" applyBorder="1"/>
    <xf numFmtId="44" fontId="3" fillId="0" borderId="0" xfId="0" applyNumberFormat="1" applyFont="1"/>
    <xf numFmtId="44" fontId="3" fillId="10" borderId="1" xfId="0" applyNumberFormat="1" applyFont="1" applyFill="1" applyBorder="1"/>
    <xf numFmtId="0" fontId="3" fillId="0" borderId="0" xfId="0" applyFont="1" applyAlignment="1">
      <alignment horizontal="left"/>
    </xf>
    <xf numFmtId="0" fontId="3" fillId="10" borderId="1" xfId="0" applyFont="1" applyFill="1" applyBorder="1"/>
    <xf numFmtId="0" fontId="1" fillId="11" borderId="3" xfId="0" applyFont="1" applyFill="1" applyBorder="1"/>
    <xf numFmtId="0" fontId="1" fillId="0" borderId="3" xfId="0" applyFont="1" applyBorder="1"/>
    <xf numFmtId="44" fontId="3" fillId="0" borderId="3" xfId="0" applyNumberFormat="1" applyFont="1" applyBorder="1"/>
    <xf numFmtId="0" fontId="0" fillId="0" borderId="14" xfId="0" applyBorder="1"/>
    <xf numFmtId="14" fontId="3" fillId="0" borderId="15" xfId="0" applyNumberFormat="1" applyFont="1" applyBorder="1"/>
    <xf numFmtId="2" fontId="3" fillId="0" borderId="15" xfId="0" applyNumberFormat="1" applyFont="1" applyBorder="1"/>
    <xf numFmtId="0" fontId="3" fillId="0" borderId="15" xfId="0" applyFont="1" applyBorder="1"/>
    <xf numFmtId="0" fontId="26" fillId="0" borderId="1" xfId="0" applyFont="1" applyBorder="1"/>
    <xf numFmtId="0" fontId="27" fillId="0" borderId="1" xfId="0" applyFont="1" applyBorder="1"/>
    <xf numFmtId="0" fontId="28" fillId="0" borderId="0" xfId="0" applyFont="1"/>
    <xf numFmtId="14" fontId="29" fillId="0" borderId="0" xfId="0" applyNumberFormat="1" applyFont="1"/>
    <xf numFmtId="14" fontId="30" fillId="0" borderId="0" xfId="0" applyNumberFormat="1" applyFont="1"/>
    <xf numFmtId="0" fontId="3" fillId="0" borderId="0" xfId="0" applyFont="1" applyAlignment="1">
      <alignment horizontal="left" vertical="top" wrapText="1"/>
    </xf>
    <xf numFmtId="0" fontId="0" fillId="0" borderId="0" xfId="0"/>
    <xf numFmtId="0" fontId="5" fillId="0" borderId="0" xfId="0" applyFont="1" applyAlignment="1">
      <alignment wrapText="1"/>
    </xf>
    <xf numFmtId="0" fontId="1" fillId="0" borderId="0" xfId="0" applyFont="1" applyAlignment="1">
      <alignment horizontal="left" wrapText="1"/>
    </xf>
    <xf numFmtId="0" fontId="3" fillId="0" borderId="0" xfId="0" applyFont="1" applyAlignment="1">
      <alignment horizontal="left" wrapText="1"/>
    </xf>
    <xf numFmtId="0" fontId="13" fillId="0" borderId="0" xfId="0" applyFont="1" applyAlignment="1">
      <alignment horizontal="center" wrapText="1"/>
    </xf>
    <xf numFmtId="8" fontId="31" fillId="0" borderId="16" xfId="0" applyNumberFormat="1" applyFont="1" applyBorder="1" applyAlignment="1">
      <alignment vertical="center" wrapText="1"/>
    </xf>
    <xf numFmtId="14" fontId="31" fillId="0" borderId="16" xfId="0" applyNumberFormat="1" applyFont="1" applyBorder="1" applyAlignment="1">
      <alignment vertical="center" wrapText="1"/>
    </xf>
    <xf numFmtId="0" fontId="31" fillId="0" borderId="16" xfId="0" applyFont="1" applyBorder="1" applyAlignment="1">
      <alignment vertical="center" wrapText="1"/>
    </xf>
    <xf numFmtId="3" fontId="8" fillId="12" borderId="3" xfId="0" applyNumberFormat="1" applyFont="1" applyFill="1" applyBorder="1"/>
  </cellXfs>
  <cellStyles count="1">
    <cellStyle name="Normal" xfId="0" builtinId="0"/>
  </cellStyles>
  <dxfs count="9">
    <dxf>
      <fill>
        <patternFill patternType="solid">
          <fgColor rgb="FFB4C6E7"/>
          <bgColor rgb="FFB4C6E7"/>
        </patternFill>
      </fill>
    </dxf>
    <dxf>
      <fill>
        <patternFill patternType="solid">
          <fgColor rgb="FFDEEAF6"/>
          <bgColor rgb="FFDEEAF6"/>
        </patternFill>
      </fill>
    </dxf>
    <dxf>
      <fill>
        <patternFill patternType="solid">
          <fgColor theme="8"/>
          <bgColor theme="8"/>
        </patternFill>
      </fill>
    </dxf>
    <dxf>
      <fill>
        <patternFill patternType="solid">
          <fgColor rgb="FFB4C6E7"/>
          <bgColor rgb="FFB4C6E7"/>
        </patternFill>
      </fill>
    </dxf>
    <dxf>
      <fill>
        <patternFill patternType="solid">
          <fgColor rgb="FFE2EFD9"/>
          <bgColor rgb="FFE2EFD9"/>
        </patternFill>
      </fill>
    </dxf>
    <dxf>
      <fill>
        <patternFill patternType="solid">
          <fgColor theme="9"/>
          <bgColor theme="9"/>
        </patternFill>
      </fill>
    </dxf>
    <dxf>
      <fill>
        <patternFill patternType="solid">
          <fgColor rgb="FFECECEC"/>
          <bgColor rgb="FFECECEC"/>
        </patternFill>
      </fill>
    </dxf>
    <dxf>
      <fill>
        <patternFill patternType="solid">
          <fgColor rgb="FFDADADA"/>
          <bgColor rgb="FFDADADA"/>
        </patternFill>
      </fill>
    </dxf>
    <dxf>
      <fill>
        <patternFill patternType="solid">
          <fgColor theme="6"/>
          <bgColor theme="6"/>
        </patternFill>
      </fill>
    </dxf>
  </dxfs>
  <tableStyles count="3">
    <tableStyle name="Expenses-style" pivot="0" count="3" xr9:uid="{00000000-0011-0000-FFFF-FFFF00000000}">
      <tableStyleElement type="headerRow" dxfId="8"/>
      <tableStyleElement type="firstRowStripe" dxfId="7"/>
      <tableStyleElement type="secondRowStripe" dxfId="6"/>
    </tableStyle>
    <tableStyle name="Income-style" pivot="0" count="3" xr9:uid="{00000000-0011-0000-FFFF-FFFF01000000}">
      <tableStyleElement type="headerRow" dxfId="5"/>
      <tableStyleElement type="firstRowStripe" dxfId="4"/>
      <tableStyleElement type="secondRowStripe" dxfId="3"/>
    </tableStyle>
    <tableStyle name="Dropdowns-style"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10</xdr:row>
      <xdr:rowOff>104775</xdr:rowOff>
    </xdr:from>
    <xdr:ext cx="5457825" cy="184785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352425</xdr:colOff>
      <xdr:row>9</xdr:row>
      <xdr:rowOff>104775</xdr:rowOff>
    </xdr:from>
    <xdr:ext cx="3781425" cy="2028825"/>
    <xdr:pic>
      <xdr:nvPicPr>
        <xdr:cNvPr id="3" name="image1.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5:J200">
  <tableColumns count="10">
    <tableColumn id="1" xr3:uid="{00000000-0010-0000-0000-000001000000}" name="Date (Month/Day/Year)"/>
    <tableColumn id="2" xr3:uid="{00000000-0010-0000-0000-000002000000}" name="Amount $"/>
    <tableColumn id="3" xr3:uid="{00000000-0010-0000-0000-000003000000}" name="Expense Category"/>
    <tableColumn id="4" xr3:uid="{00000000-0010-0000-0000-000004000000}" name="Merchant"/>
    <tableColumn id="5" xr3:uid="{00000000-0010-0000-0000-000005000000}" name="Description (Optional)"/>
    <tableColumn id="6" xr3:uid="{00000000-0010-0000-0000-000006000000}" name="Pers./Bus. Acct. (Optional)"/>
    <tableColumn id="7" xr3:uid="{00000000-0010-0000-0000-000007000000}" name="Month"/>
    <tableColumn id="8" xr3:uid="{00000000-0010-0000-0000-000008000000}" name="Odometer Start"/>
    <tableColumn id="9" xr3:uid="{00000000-0010-0000-0000-000009000000}" name="Odometer Stop"/>
    <tableColumn id="10" xr3:uid="{00000000-0010-0000-0000-00000A000000}" name="Mileage Total"/>
  </tableColumns>
  <tableStyleInfo name="Expense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5:F250">
  <tableColumns count="6">
    <tableColumn id="1" xr3:uid="{00000000-0010-0000-0100-000001000000}" name="Date (Month/Day/Year)"/>
    <tableColumn id="2" xr3:uid="{00000000-0010-0000-0100-000002000000}" name="Sale Total before Tax"/>
    <tableColumn id="3" xr3:uid="{00000000-0010-0000-0100-000003000000}" name="Sales Tax (if applicable)"/>
    <tableColumn id="4" xr3:uid="{00000000-0010-0000-0100-000004000000}" name="Customer (optional)"/>
    <tableColumn id="5" xr3:uid="{00000000-0010-0000-0100-000005000000}" name="Notes (optional)"/>
    <tableColumn id="6" xr3:uid="{00000000-0010-0000-0100-000006000000}" name="Month"/>
  </tableColumns>
  <tableStyleInfo name="Income-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E3:E5">
  <tableColumns count="1">
    <tableColumn id="1" xr3:uid="{00000000-0010-0000-0200-000001000000}" name="Business/Personal Expense"/>
  </tableColumns>
  <tableStyleInfo name="Dropdow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orthlandsbdc.org/"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16"/>
  <sheetViews>
    <sheetView tabSelected="1" topLeftCell="A45" workbookViewId="0">
      <selection activeCell="E68" sqref="E68"/>
    </sheetView>
  </sheetViews>
  <sheetFormatPr defaultColWidth="14.44140625" defaultRowHeight="15" customHeight="1"/>
  <cols>
    <col min="1" max="1" width="12.88671875" customWidth="1"/>
    <col min="2" max="26" width="8.6640625" customWidth="1"/>
  </cols>
  <sheetData>
    <row r="1" spans="1:8" ht="14.25" customHeight="1">
      <c r="A1" s="1" t="s">
        <v>0</v>
      </c>
    </row>
    <row r="2" spans="1:8" ht="14.25" customHeight="1">
      <c r="A2" s="2" t="s">
        <v>1</v>
      </c>
    </row>
    <row r="3" spans="1:8" ht="14.25" customHeight="1">
      <c r="A3" s="1" t="s">
        <v>2</v>
      </c>
    </row>
    <row r="4" spans="1:8" ht="14.25" customHeight="1">
      <c r="A4" s="3" t="s">
        <v>3</v>
      </c>
    </row>
    <row r="5" spans="1:8" ht="14.25" customHeight="1">
      <c r="A5" s="4" t="s">
        <v>4</v>
      </c>
    </row>
    <row r="6" spans="1:8" ht="14.25" customHeight="1">
      <c r="A6" s="73" t="s">
        <v>5</v>
      </c>
      <c r="B6" s="72"/>
      <c r="C6" s="72"/>
      <c r="D6" s="72"/>
      <c r="E6" s="72"/>
      <c r="F6" s="72"/>
      <c r="G6" s="72"/>
      <c r="H6" s="72"/>
    </row>
    <row r="7" spans="1:8" ht="14.25" customHeight="1">
      <c r="A7" s="72"/>
      <c r="B7" s="72"/>
      <c r="C7" s="72"/>
      <c r="D7" s="72"/>
      <c r="E7" s="72"/>
      <c r="F7" s="72"/>
      <c r="G7" s="72"/>
      <c r="H7" s="72"/>
    </row>
    <row r="8" spans="1:8" ht="14.25" customHeight="1">
      <c r="A8" s="72"/>
      <c r="B8" s="72"/>
      <c r="C8" s="72"/>
      <c r="D8" s="72"/>
      <c r="E8" s="72"/>
      <c r="F8" s="72"/>
      <c r="G8" s="72"/>
      <c r="H8" s="72"/>
    </row>
    <row r="9" spans="1:8" ht="14.25" customHeight="1">
      <c r="A9" s="72"/>
      <c r="B9" s="72"/>
      <c r="C9" s="72"/>
      <c r="D9" s="72"/>
      <c r="E9" s="72"/>
      <c r="F9" s="72"/>
      <c r="G9" s="72"/>
      <c r="H9" s="72"/>
    </row>
    <row r="10" spans="1:8" ht="14.25" customHeight="1">
      <c r="A10" s="72"/>
      <c r="B10" s="72"/>
      <c r="C10" s="72"/>
      <c r="D10" s="72"/>
      <c r="E10" s="72"/>
      <c r="F10" s="72"/>
      <c r="G10" s="72"/>
      <c r="H10" s="72"/>
    </row>
    <row r="11" spans="1:8" ht="14.25" customHeight="1"/>
    <row r="12" spans="1:8" ht="14.25" customHeight="1"/>
    <row r="13" spans="1:8" ht="14.25" customHeight="1"/>
    <row r="14" spans="1:8" ht="14.25" customHeight="1"/>
    <row r="15" spans="1:8" ht="14.25" customHeight="1"/>
    <row r="16" spans="1:8" ht="14.25" customHeight="1"/>
    <row r="17" spans="1:8" ht="14.25" customHeight="1"/>
    <row r="18" spans="1:8" ht="14.25" customHeight="1"/>
    <row r="19" spans="1:8" ht="14.25" customHeight="1"/>
    <row r="20" spans="1:8" ht="14.25" customHeight="1"/>
    <row r="21" spans="1:8" ht="14.25" customHeight="1"/>
    <row r="22" spans="1:8" ht="14.25" customHeight="1"/>
    <row r="23" spans="1:8" ht="14.25" customHeight="1"/>
    <row r="24" spans="1:8" ht="14.25" customHeight="1">
      <c r="A24" s="74" t="s">
        <v>6</v>
      </c>
      <c r="B24" s="72"/>
      <c r="C24" s="72"/>
      <c r="D24" s="72"/>
      <c r="E24" s="72"/>
      <c r="F24" s="72"/>
      <c r="G24" s="72"/>
      <c r="H24" s="72"/>
    </row>
    <row r="25" spans="1:8" ht="14.25" customHeight="1">
      <c r="A25" s="72"/>
      <c r="B25" s="72"/>
      <c r="C25" s="72"/>
      <c r="D25" s="72"/>
      <c r="E25" s="72"/>
      <c r="F25" s="72"/>
      <c r="G25" s="72"/>
      <c r="H25" s="72"/>
    </row>
    <row r="26" spans="1:8" ht="14.25" customHeight="1">
      <c r="A26" s="72"/>
      <c r="B26" s="72"/>
      <c r="C26" s="72"/>
      <c r="D26" s="72"/>
      <c r="E26" s="72"/>
      <c r="F26" s="72"/>
      <c r="G26" s="72"/>
      <c r="H26" s="72"/>
    </row>
    <row r="27" spans="1:8" ht="14.25" customHeight="1"/>
    <row r="28" spans="1:8" ht="14.25" customHeight="1">
      <c r="A28" s="71" t="s">
        <v>7</v>
      </c>
      <c r="B28" s="72"/>
      <c r="C28" s="72"/>
      <c r="D28" s="72"/>
      <c r="E28" s="72"/>
      <c r="F28" s="72"/>
      <c r="G28" s="72"/>
      <c r="H28" s="72"/>
    </row>
    <row r="29" spans="1:8" ht="14.25" customHeight="1">
      <c r="A29" s="72"/>
      <c r="B29" s="72"/>
      <c r="C29" s="72"/>
      <c r="D29" s="72"/>
      <c r="E29" s="72"/>
      <c r="F29" s="72"/>
      <c r="G29" s="72"/>
      <c r="H29" s="72"/>
    </row>
    <row r="30" spans="1:8" ht="14.25" customHeight="1">
      <c r="A30" s="72"/>
      <c r="B30" s="72"/>
      <c r="C30" s="72"/>
      <c r="D30" s="72"/>
      <c r="E30" s="72"/>
      <c r="F30" s="72"/>
      <c r="G30" s="72"/>
      <c r="H30" s="72"/>
    </row>
    <row r="31" spans="1:8" ht="14.25" customHeight="1">
      <c r="A31" s="72"/>
      <c r="B31" s="72"/>
      <c r="C31" s="72"/>
      <c r="D31" s="72"/>
      <c r="E31" s="72"/>
      <c r="F31" s="72"/>
      <c r="G31" s="72"/>
      <c r="H31" s="72"/>
    </row>
    <row r="32" spans="1:8" ht="14.25" customHeight="1"/>
    <row r="33" spans="1:8" ht="14.25" customHeight="1">
      <c r="A33" s="71" t="s">
        <v>8</v>
      </c>
      <c r="B33" s="72"/>
      <c r="C33" s="72"/>
      <c r="D33" s="72"/>
      <c r="E33" s="72"/>
      <c r="F33" s="72"/>
      <c r="G33" s="72"/>
      <c r="H33" s="72"/>
    </row>
    <row r="34" spans="1:8" ht="14.25" customHeight="1">
      <c r="A34" s="72"/>
      <c r="B34" s="72"/>
      <c r="C34" s="72"/>
      <c r="D34" s="72"/>
      <c r="E34" s="72"/>
      <c r="F34" s="72"/>
      <c r="G34" s="72"/>
      <c r="H34" s="72"/>
    </row>
    <row r="35" spans="1:8" ht="14.25" customHeight="1">
      <c r="A35" s="72"/>
      <c r="B35" s="72"/>
      <c r="C35" s="72"/>
      <c r="D35" s="72"/>
      <c r="E35" s="72"/>
      <c r="F35" s="72"/>
      <c r="G35" s="72"/>
      <c r="H35" s="72"/>
    </row>
    <row r="36" spans="1:8" ht="14.25" customHeight="1">
      <c r="A36" s="72"/>
      <c r="B36" s="72"/>
      <c r="C36" s="72"/>
      <c r="D36" s="72"/>
      <c r="E36" s="72"/>
      <c r="F36" s="72"/>
      <c r="G36" s="72"/>
      <c r="H36" s="72"/>
    </row>
    <row r="37" spans="1:8" ht="14.25" customHeight="1">
      <c r="A37" s="72"/>
      <c r="B37" s="72"/>
      <c r="C37" s="72"/>
      <c r="D37" s="72"/>
      <c r="E37" s="72"/>
      <c r="F37" s="72"/>
      <c r="G37" s="72"/>
      <c r="H37" s="72"/>
    </row>
    <row r="38" spans="1:8" ht="14.25" customHeight="1">
      <c r="A38" s="72"/>
      <c r="B38" s="72"/>
      <c r="C38" s="72"/>
      <c r="D38" s="72"/>
      <c r="E38" s="72"/>
      <c r="F38" s="72"/>
      <c r="G38" s="72"/>
      <c r="H38" s="72"/>
    </row>
    <row r="39" spans="1:8" ht="14.25" customHeight="1">
      <c r="A39" s="72"/>
      <c r="B39" s="72"/>
      <c r="C39" s="72"/>
      <c r="D39" s="72"/>
      <c r="E39" s="72"/>
      <c r="F39" s="72"/>
      <c r="G39" s="72"/>
      <c r="H39" s="72"/>
    </row>
    <row r="40" spans="1:8" ht="22.5" customHeight="1">
      <c r="A40" s="72"/>
      <c r="B40" s="72"/>
      <c r="C40" s="72"/>
      <c r="D40" s="72"/>
      <c r="E40" s="72"/>
      <c r="F40" s="72"/>
      <c r="G40" s="72"/>
      <c r="H40" s="72"/>
    </row>
    <row r="41" spans="1:8" ht="14.25" customHeight="1">
      <c r="A41" s="75" t="s">
        <v>9</v>
      </c>
      <c r="B41" s="72"/>
      <c r="C41" s="72"/>
      <c r="D41" s="72"/>
      <c r="E41" s="72"/>
      <c r="F41" s="72"/>
      <c r="G41" s="72"/>
      <c r="H41" s="72"/>
    </row>
    <row r="42" spans="1:8" ht="14.25" customHeight="1">
      <c r="A42" s="72"/>
      <c r="B42" s="72"/>
      <c r="C42" s="72"/>
      <c r="D42" s="72"/>
      <c r="E42" s="72"/>
      <c r="F42" s="72"/>
      <c r="G42" s="72"/>
      <c r="H42" s="72"/>
    </row>
    <row r="43" spans="1:8" ht="33" customHeight="1">
      <c r="A43" s="72"/>
      <c r="B43" s="72"/>
      <c r="C43" s="72"/>
      <c r="D43" s="72"/>
      <c r="E43" s="72"/>
      <c r="F43" s="72"/>
      <c r="G43" s="72"/>
      <c r="H43" s="72"/>
    </row>
    <row r="44" spans="1:8" ht="14.25" customHeight="1"/>
    <row r="45" spans="1:8" ht="14.25" customHeight="1">
      <c r="A45" s="71" t="s">
        <v>10</v>
      </c>
      <c r="B45" s="72"/>
      <c r="C45" s="72"/>
      <c r="D45" s="72"/>
      <c r="E45" s="72"/>
      <c r="F45" s="72"/>
      <c r="G45" s="72"/>
      <c r="H45" s="72"/>
    </row>
    <row r="46" spans="1:8" ht="14.25" customHeight="1">
      <c r="A46" s="72"/>
      <c r="B46" s="72"/>
      <c r="C46" s="72"/>
      <c r="D46" s="72"/>
      <c r="E46" s="72"/>
      <c r="F46" s="72"/>
      <c r="G46" s="72"/>
      <c r="H46" s="72"/>
    </row>
    <row r="47" spans="1:8" ht="14.25" customHeight="1">
      <c r="A47" s="72"/>
      <c r="B47" s="72"/>
      <c r="C47" s="72"/>
      <c r="D47" s="72"/>
      <c r="E47" s="72"/>
      <c r="F47" s="72"/>
      <c r="G47" s="72"/>
      <c r="H47" s="72"/>
    </row>
    <row r="48" spans="1:8" ht="14.25" customHeight="1">
      <c r="A48" s="72"/>
      <c r="B48" s="72"/>
      <c r="C48" s="72"/>
      <c r="D48" s="72"/>
      <c r="E48" s="72"/>
      <c r="F48" s="72"/>
      <c r="G48" s="72"/>
      <c r="H48" s="72"/>
    </row>
    <row r="49" spans="1:8" ht="14.25" customHeight="1">
      <c r="A49" s="72"/>
      <c r="B49" s="72"/>
      <c r="C49" s="72"/>
      <c r="D49" s="72"/>
      <c r="E49" s="72"/>
      <c r="F49" s="72"/>
      <c r="G49" s="72"/>
      <c r="H49" s="72"/>
    </row>
    <row r="50" spans="1:8" ht="14.25" customHeight="1">
      <c r="A50" s="75" t="s">
        <v>11</v>
      </c>
      <c r="B50" s="72"/>
      <c r="C50" s="72"/>
      <c r="D50" s="72"/>
      <c r="E50" s="72"/>
      <c r="F50" s="72"/>
      <c r="G50" s="72"/>
      <c r="H50" s="72"/>
    </row>
    <row r="51" spans="1:8" ht="26.25" customHeight="1">
      <c r="A51" s="72"/>
      <c r="B51" s="72"/>
      <c r="C51" s="72"/>
      <c r="D51" s="72"/>
      <c r="E51" s="72"/>
      <c r="F51" s="72"/>
      <c r="G51" s="72"/>
      <c r="H51" s="72"/>
    </row>
    <row r="52" spans="1:8" ht="14.25" customHeight="1">
      <c r="A52" s="72"/>
      <c r="B52" s="72"/>
      <c r="C52" s="72"/>
      <c r="D52" s="72"/>
      <c r="E52" s="72"/>
      <c r="F52" s="72"/>
      <c r="G52" s="72"/>
      <c r="H52" s="72"/>
    </row>
    <row r="53" spans="1:8" ht="14.25" customHeight="1">
      <c r="A53" s="72"/>
      <c r="B53" s="72"/>
      <c r="C53" s="72"/>
      <c r="D53" s="72"/>
      <c r="E53" s="72"/>
      <c r="F53" s="72"/>
      <c r="G53" s="72"/>
      <c r="H53" s="72"/>
    </row>
    <row r="54" spans="1:8" ht="14.25" customHeight="1"/>
    <row r="55" spans="1:8" ht="14.25" customHeight="1">
      <c r="A55" s="71" t="s">
        <v>12</v>
      </c>
      <c r="B55" s="72"/>
      <c r="C55" s="72"/>
      <c r="D55" s="72"/>
      <c r="E55" s="72"/>
      <c r="F55" s="72"/>
      <c r="G55" s="72"/>
      <c r="H55" s="72"/>
    </row>
    <row r="56" spans="1:8" ht="14.25" customHeight="1">
      <c r="A56" s="72"/>
      <c r="B56" s="72"/>
      <c r="C56" s="72"/>
      <c r="D56" s="72"/>
      <c r="E56" s="72"/>
      <c r="F56" s="72"/>
      <c r="G56" s="72"/>
      <c r="H56" s="72"/>
    </row>
    <row r="57" spans="1:8" ht="14.25" customHeight="1">
      <c r="A57" s="72"/>
      <c r="B57" s="72"/>
      <c r="C57" s="72"/>
      <c r="D57" s="72"/>
      <c r="E57" s="72"/>
      <c r="F57" s="72"/>
      <c r="G57" s="72"/>
      <c r="H57" s="72"/>
    </row>
    <row r="58" spans="1:8" ht="14.25" customHeight="1">
      <c r="A58" s="72"/>
      <c r="B58" s="72"/>
      <c r="C58" s="72"/>
      <c r="D58" s="72"/>
      <c r="E58" s="72"/>
      <c r="F58" s="72"/>
      <c r="G58" s="72"/>
      <c r="H58" s="72"/>
    </row>
    <row r="59" spans="1:8" ht="14.25" customHeight="1">
      <c r="A59" s="72"/>
      <c r="B59" s="72"/>
      <c r="C59" s="72"/>
      <c r="D59" s="72"/>
      <c r="E59" s="72"/>
      <c r="F59" s="72"/>
      <c r="G59" s="72"/>
      <c r="H59" s="72"/>
    </row>
    <row r="60" spans="1:8" ht="14.25" customHeight="1">
      <c r="A60" s="72"/>
      <c r="B60" s="72"/>
      <c r="C60" s="72"/>
      <c r="D60" s="72"/>
      <c r="E60" s="72"/>
      <c r="F60" s="72"/>
      <c r="G60" s="72"/>
      <c r="H60" s="72"/>
    </row>
    <row r="61" spans="1:8" ht="14.25" customHeight="1">
      <c r="A61" s="72"/>
      <c r="B61" s="72"/>
      <c r="C61" s="72"/>
      <c r="D61" s="72"/>
      <c r="E61" s="72"/>
      <c r="F61" s="72"/>
      <c r="G61" s="72"/>
      <c r="H61" s="72"/>
    </row>
    <row r="62" spans="1:8" ht="14.25" customHeight="1">
      <c r="A62" s="71" t="s">
        <v>13</v>
      </c>
      <c r="B62" s="72"/>
      <c r="C62" s="72"/>
      <c r="D62" s="72"/>
      <c r="E62" s="72"/>
      <c r="F62" s="72"/>
      <c r="G62" s="72"/>
      <c r="H62" s="72"/>
    </row>
    <row r="63" spans="1:8" ht="14.25" customHeight="1">
      <c r="A63" s="72"/>
      <c r="B63" s="72"/>
      <c r="C63" s="72"/>
      <c r="D63" s="72"/>
      <c r="E63" s="72"/>
      <c r="F63" s="72"/>
      <c r="G63" s="72"/>
      <c r="H63" s="72"/>
    </row>
    <row r="64" spans="1:8" ht="14.25" customHeight="1">
      <c r="A64" s="72"/>
      <c r="B64" s="72"/>
      <c r="C64" s="72"/>
      <c r="D64" s="72"/>
      <c r="E64" s="72"/>
      <c r="F64" s="72"/>
      <c r="G64" s="72"/>
      <c r="H64" s="72"/>
    </row>
    <row r="65" spans="1:8" ht="14.25" customHeight="1">
      <c r="A65" s="72"/>
      <c r="B65" s="72"/>
      <c r="C65" s="72"/>
      <c r="D65" s="72"/>
      <c r="E65" s="72"/>
      <c r="F65" s="72"/>
      <c r="G65" s="72"/>
      <c r="H65" s="72"/>
    </row>
    <row r="66" spans="1:8" ht="14.25" customHeight="1">
      <c r="A66" s="72"/>
      <c r="B66" s="72"/>
      <c r="C66" s="72"/>
      <c r="D66" s="72"/>
      <c r="E66" s="72"/>
      <c r="F66" s="72"/>
      <c r="G66" s="72"/>
      <c r="H66" s="72"/>
    </row>
    <row r="67" spans="1:8" ht="14.25" customHeight="1">
      <c r="A67" s="72"/>
      <c r="B67" s="72"/>
      <c r="C67" s="72"/>
      <c r="D67" s="72"/>
      <c r="E67" s="72"/>
      <c r="F67" s="72"/>
      <c r="G67" s="72"/>
      <c r="H67" s="72"/>
    </row>
    <row r="68" spans="1:8" ht="14.25" customHeight="1">
      <c r="A68" s="5"/>
      <c r="B68" s="5"/>
      <c r="C68" s="5"/>
      <c r="D68" s="5"/>
      <c r="E68" s="5"/>
      <c r="F68" s="5"/>
      <c r="G68" s="5"/>
      <c r="H68" s="5"/>
    </row>
    <row r="69" spans="1:8" ht="14.25" customHeight="1">
      <c r="A69" s="71" t="s">
        <v>14</v>
      </c>
      <c r="B69" s="72"/>
      <c r="C69" s="72"/>
      <c r="D69" s="72"/>
      <c r="E69" s="72"/>
      <c r="F69" s="72"/>
      <c r="G69" s="72"/>
      <c r="H69" s="72"/>
    </row>
    <row r="70" spans="1:8" ht="14.25" customHeight="1">
      <c r="A70" s="72"/>
      <c r="B70" s="72"/>
      <c r="C70" s="72"/>
      <c r="D70" s="72"/>
      <c r="E70" s="72"/>
      <c r="F70" s="72"/>
      <c r="G70" s="72"/>
      <c r="H70" s="72"/>
    </row>
    <row r="71" spans="1:8" ht="14.25" customHeight="1">
      <c r="A71" s="72"/>
      <c r="B71" s="72"/>
      <c r="C71" s="72"/>
      <c r="D71" s="72"/>
      <c r="E71" s="72"/>
      <c r="F71" s="72"/>
      <c r="G71" s="72"/>
      <c r="H71" s="72"/>
    </row>
    <row r="72" spans="1:8" ht="14.25" customHeight="1">
      <c r="A72" s="72"/>
      <c r="B72" s="72"/>
      <c r="C72" s="72"/>
      <c r="D72" s="72"/>
      <c r="E72" s="72"/>
      <c r="F72" s="72"/>
      <c r="G72" s="72"/>
      <c r="H72" s="72"/>
    </row>
    <row r="73" spans="1:8" ht="14.25" customHeight="1">
      <c r="A73" s="72"/>
      <c r="B73" s="72"/>
      <c r="C73" s="72"/>
      <c r="D73" s="72"/>
      <c r="E73" s="72"/>
      <c r="F73" s="72"/>
      <c r="G73" s="72"/>
      <c r="H73" s="72"/>
    </row>
    <row r="74" spans="1:8" ht="14.25" customHeight="1">
      <c r="A74" s="72"/>
      <c r="B74" s="72"/>
      <c r="C74" s="72"/>
      <c r="D74" s="72"/>
      <c r="E74" s="72"/>
      <c r="F74" s="72"/>
      <c r="G74" s="72"/>
      <c r="H74" s="72"/>
    </row>
    <row r="75" spans="1:8" ht="14.25" customHeight="1">
      <c r="A75" s="72"/>
      <c r="B75" s="72"/>
      <c r="C75" s="72"/>
      <c r="D75" s="72"/>
      <c r="E75" s="72"/>
      <c r="F75" s="72"/>
      <c r="G75" s="72"/>
      <c r="H75" s="72"/>
    </row>
    <row r="76" spans="1:8" ht="14.25" customHeight="1">
      <c r="A76" s="4" t="s">
        <v>15</v>
      </c>
    </row>
    <row r="77" spans="1:8" ht="14.25" customHeight="1"/>
    <row r="78" spans="1:8" ht="14.25" customHeight="1">
      <c r="A78" s="66"/>
    </row>
    <row r="79" spans="1:8" ht="14.25" customHeight="1">
      <c r="A79" s="68"/>
    </row>
    <row r="80" spans="1:8" ht="14.25" customHeight="1">
      <c r="A80" s="66" t="s">
        <v>217</v>
      </c>
    </row>
    <row r="81" spans="1:1" ht="14.25" customHeight="1">
      <c r="A81" s="68" t="str">
        <f ca="1">CONCATENATE("The Small Business Development Center (SBDC) has prepared this financial statement as of ", TEXT(A86,"mm/dd/yyyy")," based on information and assumptions provided by management.")</f>
        <v>The Small Business Development Center (SBDC) has prepared this financial statement as of 08/28/2025 based on information and assumptions provided by management.</v>
      </c>
    </row>
    <row r="82" spans="1:1" ht="14.25" customHeight="1">
      <c r="A82" s="67" t="s">
        <v>218</v>
      </c>
    </row>
    <row r="83" spans="1:1" ht="14.25" customHeight="1">
      <c r="A83" s="67" t="s">
        <v>219</v>
      </c>
    </row>
    <row r="84" spans="1:1" ht="14.25" customHeight="1"/>
    <row r="85" spans="1:1" ht="14.25" customHeight="1"/>
    <row r="86" spans="1:1" ht="14.25" customHeight="1">
      <c r="A86" s="69">
        <f ca="1">TODAY()</f>
        <v>45897</v>
      </c>
    </row>
    <row r="87" spans="1:1" ht="14.25" customHeight="1"/>
    <row r="88" spans="1:1" ht="14.25" customHeight="1"/>
    <row r="89" spans="1:1" ht="14.25" customHeight="1"/>
    <row r="90" spans="1:1" ht="14.25" customHeight="1"/>
    <row r="91" spans="1:1" ht="14.25" customHeight="1"/>
    <row r="92" spans="1:1" ht="14.25" customHeight="1"/>
    <row r="93" spans="1:1" ht="14.25" customHeight="1"/>
    <row r="94" spans="1:1" ht="14.25" customHeight="1"/>
    <row r="95" spans="1:1" ht="14.25" customHeight="1"/>
    <row r="96" spans="1:1"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sheetData>
  <mergeCells count="10">
    <mergeCell ref="A55:H61"/>
    <mergeCell ref="A62:H67"/>
    <mergeCell ref="A69:H75"/>
    <mergeCell ref="A6:H10"/>
    <mergeCell ref="A24:H26"/>
    <mergeCell ref="A28:H31"/>
    <mergeCell ref="A33:H40"/>
    <mergeCell ref="A41:H43"/>
    <mergeCell ref="A45:H49"/>
    <mergeCell ref="A50:H53"/>
  </mergeCells>
  <hyperlinks>
    <hyperlink ref="A2" r:id="rId1" xr:uid="{00000000-0004-0000-0000-000000000000}"/>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CC2E5"/>
  </sheetPr>
  <dimension ref="A1:J851"/>
  <sheetViews>
    <sheetView workbookViewId="0">
      <selection activeCell="C40" sqref="C40"/>
    </sheetView>
  </sheetViews>
  <sheetFormatPr defaultColWidth="14.44140625" defaultRowHeight="15" customHeight="1"/>
  <cols>
    <col min="1" max="1" width="22.44140625" customWidth="1"/>
    <col min="2" max="2" width="12.5546875" customWidth="1"/>
    <col min="3" max="3" width="21.44140625" customWidth="1"/>
    <col min="4" max="4" width="24.6640625" customWidth="1"/>
    <col min="5" max="5" width="44.33203125" customWidth="1"/>
    <col min="6" max="6" width="25.6640625" customWidth="1"/>
    <col min="7" max="7" width="8.88671875" hidden="1" customWidth="1"/>
    <col min="8" max="8" width="17.5546875" customWidth="1"/>
    <col min="9" max="9" width="17.33203125" customWidth="1"/>
    <col min="10" max="10" width="14.5546875" customWidth="1"/>
    <col min="11" max="26" width="8.6640625" customWidth="1"/>
  </cols>
  <sheetData>
    <row r="1" spans="1:10" ht="14.25" customHeight="1">
      <c r="A1" s="1" t="s">
        <v>220</v>
      </c>
      <c r="B1" s="6"/>
    </row>
    <row r="2" spans="1:10" ht="14.25" customHeight="1">
      <c r="A2" s="1">
        <v>2025</v>
      </c>
      <c r="B2" s="6"/>
    </row>
    <row r="3" spans="1:10" ht="14.25" customHeight="1">
      <c r="A3" s="7" t="s">
        <v>16</v>
      </c>
      <c r="B3" s="6"/>
    </row>
    <row r="4" spans="1:10" ht="14.25" customHeight="1">
      <c r="B4" s="6"/>
    </row>
    <row r="5" spans="1:10" ht="14.25" customHeight="1" thickBot="1">
      <c r="A5" s="8" t="s">
        <v>17</v>
      </c>
      <c r="B5" s="9" t="s">
        <v>18</v>
      </c>
      <c r="C5" s="8" t="s">
        <v>19</v>
      </c>
      <c r="D5" s="8" t="s">
        <v>20</v>
      </c>
      <c r="E5" s="8" t="s">
        <v>21</v>
      </c>
      <c r="F5" s="8" t="s">
        <v>22</v>
      </c>
      <c r="G5" s="8" t="s">
        <v>23</v>
      </c>
      <c r="H5" s="8" t="s">
        <v>24</v>
      </c>
      <c r="I5" s="8" t="s">
        <v>25</v>
      </c>
      <c r="J5" s="8" t="s">
        <v>26</v>
      </c>
    </row>
    <row r="6" spans="1:10" ht="14.25" customHeight="1" thickBot="1">
      <c r="A6" s="78">
        <v>45660</v>
      </c>
      <c r="B6" s="77">
        <v>85.5</v>
      </c>
      <c r="C6" s="79" t="s">
        <v>75</v>
      </c>
      <c r="D6" s="11"/>
      <c r="E6" s="79" t="s">
        <v>221</v>
      </c>
      <c r="F6" s="11"/>
      <c r="G6" s="11">
        <f>MONTH(Expenses!$A6)</f>
        <v>1</v>
      </c>
      <c r="H6" s="11"/>
      <c r="I6" s="11"/>
      <c r="J6" s="11">
        <f>Expenses!$I6-Expenses!$H6</f>
        <v>0</v>
      </c>
    </row>
    <row r="7" spans="1:10" ht="14.25" customHeight="1" thickBot="1">
      <c r="A7" s="78">
        <v>45662</v>
      </c>
      <c r="B7" s="77">
        <v>28.75</v>
      </c>
      <c r="C7" s="79" t="s">
        <v>70</v>
      </c>
      <c r="D7" s="11"/>
      <c r="E7" s="79" t="s">
        <v>222</v>
      </c>
      <c r="F7" s="11"/>
      <c r="G7" s="11">
        <f>MONTH(Expenses!$A7)</f>
        <v>1</v>
      </c>
      <c r="H7" s="11"/>
      <c r="I7" s="11"/>
      <c r="J7" s="11">
        <f>Expenses!$I7-Expenses!$H7</f>
        <v>0</v>
      </c>
    </row>
    <row r="8" spans="1:10" ht="14.25" customHeight="1" thickBot="1">
      <c r="A8" s="78">
        <v>45665</v>
      </c>
      <c r="B8" s="77">
        <v>60</v>
      </c>
      <c r="C8" s="79" t="s">
        <v>57</v>
      </c>
      <c r="D8" s="11"/>
      <c r="E8" s="79" t="s">
        <v>223</v>
      </c>
      <c r="F8" s="11"/>
      <c r="G8" s="11">
        <f>MONTH(Expenses!$A8)</f>
        <v>1</v>
      </c>
      <c r="H8" s="11"/>
      <c r="I8" s="11"/>
      <c r="J8" s="11">
        <f>Expenses!$I8-Expenses!$H8</f>
        <v>0</v>
      </c>
    </row>
    <row r="9" spans="1:10" ht="14.25" customHeight="1" thickBot="1">
      <c r="A9" s="78">
        <v>45667</v>
      </c>
      <c r="B9" s="77">
        <v>45</v>
      </c>
      <c r="C9" s="79" t="s">
        <v>53</v>
      </c>
      <c r="D9" s="11"/>
      <c r="E9" s="79" t="s">
        <v>224</v>
      </c>
      <c r="F9" s="11"/>
      <c r="G9" s="11">
        <f>MONTH(Expenses!$A9)</f>
        <v>1</v>
      </c>
      <c r="H9" s="11"/>
      <c r="I9" s="11"/>
      <c r="J9" s="11">
        <f>Expenses!$I9-Expenses!$H9</f>
        <v>0</v>
      </c>
    </row>
    <row r="10" spans="1:10" ht="14.25" customHeight="1" thickBot="1">
      <c r="A10" s="78">
        <v>45669</v>
      </c>
      <c r="B10" s="77">
        <v>32.4</v>
      </c>
      <c r="C10" s="79" t="s">
        <v>98</v>
      </c>
      <c r="D10" s="11"/>
      <c r="E10" s="79" t="s">
        <v>225</v>
      </c>
      <c r="F10" s="11"/>
      <c r="G10" s="11">
        <f>MONTH(Expenses!$A10)</f>
        <v>1</v>
      </c>
      <c r="H10" s="11"/>
      <c r="I10" s="11"/>
      <c r="J10" s="11">
        <f>Expenses!$I10-Expenses!$H10</f>
        <v>0</v>
      </c>
    </row>
    <row r="11" spans="1:10" ht="14.25" customHeight="1" thickBot="1">
      <c r="A11" s="78">
        <v>45672</v>
      </c>
      <c r="B11" s="77">
        <v>125</v>
      </c>
      <c r="C11" s="79" t="s">
        <v>71</v>
      </c>
      <c r="D11" s="11"/>
      <c r="E11" s="79" t="s">
        <v>226</v>
      </c>
      <c r="F11" s="11"/>
      <c r="G11" s="11">
        <f>MONTH(Expenses!$A11)</f>
        <v>1</v>
      </c>
      <c r="H11" s="11"/>
      <c r="I11" s="11"/>
      <c r="J11" s="11">
        <f>Expenses!$I11-Expenses!$H11</f>
        <v>0</v>
      </c>
    </row>
    <row r="12" spans="1:10" ht="14.25" customHeight="1" thickBot="1">
      <c r="A12" s="78">
        <v>45675</v>
      </c>
      <c r="B12" s="77">
        <v>67.25</v>
      </c>
      <c r="C12" s="79" t="s">
        <v>98</v>
      </c>
      <c r="D12" s="11"/>
      <c r="E12" s="79" t="s">
        <v>227</v>
      </c>
      <c r="F12" s="11"/>
      <c r="G12" s="11">
        <f>MONTH(Expenses!$A12)</f>
        <v>1</v>
      </c>
      <c r="H12" s="11"/>
      <c r="I12" s="11"/>
      <c r="J12" s="11">
        <f>Expenses!$I12-Expenses!$H12</f>
        <v>0</v>
      </c>
    </row>
    <row r="13" spans="1:10" ht="14.25" customHeight="1" thickBot="1">
      <c r="A13" s="78">
        <v>45679</v>
      </c>
      <c r="B13" s="77">
        <v>31.2</v>
      </c>
      <c r="C13" s="79" t="s">
        <v>70</v>
      </c>
      <c r="D13" s="11"/>
      <c r="E13" s="79" t="s">
        <v>228</v>
      </c>
      <c r="F13" s="11"/>
      <c r="G13" s="11">
        <f>MONTH(Expenses!$A13)</f>
        <v>1</v>
      </c>
      <c r="H13" s="11"/>
      <c r="I13" s="11"/>
      <c r="J13" s="11">
        <f>Expenses!$I13-Expenses!$H13</f>
        <v>0</v>
      </c>
    </row>
    <row r="14" spans="1:10" ht="14.25" customHeight="1" thickBot="1">
      <c r="A14" s="78">
        <v>45682</v>
      </c>
      <c r="B14" s="77">
        <v>45.8</v>
      </c>
      <c r="C14" s="79" t="s">
        <v>75</v>
      </c>
      <c r="D14" s="11"/>
      <c r="E14" s="79" t="s">
        <v>229</v>
      </c>
      <c r="F14" s="11"/>
      <c r="G14" s="11">
        <f>MONTH(Expenses!$A14)</f>
        <v>1</v>
      </c>
      <c r="H14" s="11"/>
      <c r="I14" s="11"/>
      <c r="J14" s="11">
        <f>Expenses!$I14-Expenses!$H14</f>
        <v>0</v>
      </c>
    </row>
    <row r="15" spans="1:10" ht="14.25" customHeight="1" thickBot="1">
      <c r="A15" s="78">
        <v>45687</v>
      </c>
      <c r="B15" s="77">
        <v>12</v>
      </c>
      <c r="C15" s="79" t="s">
        <v>55</v>
      </c>
      <c r="D15" s="11"/>
      <c r="E15" s="79" t="s">
        <v>230</v>
      </c>
      <c r="F15" s="11"/>
      <c r="G15" s="11">
        <f>MONTH(Expenses!$A15)</f>
        <v>1</v>
      </c>
      <c r="H15" s="11"/>
      <c r="I15" s="11"/>
      <c r="J15" s="11">
        <f>Expenses!$I15-Expenses!$H15</f>
        <v>0</v>
      </c>
    </row>
    <row r="16" spans="1:10" ht="14.25" customHeight="1" thickBot="1">
      <c r="A16" s="78">
        <v>45689</v>
      </c>
      <c r="B16" s="77">
        <v>78.900000000000006</v>
      </c>
      <c r="C16" s="79" t="s">
        <v>98</v>
      </c>
      <c r="D16" s="11"/>
      <c r="E16" s="79" t="s">
        <v>231</v>
      </c>
      <c r="F16" s="11"/>
      <c r="G16" s="11">
        <f>MONTH(Expenses!$A16)</f>
        <v>2</v>
      </c>
      <c r="H16" s="11"/>
      <c r="I16" s="11"/>
      <c r="J16" s="11">
        <f>Expenses!$I16-Expenses!$H16</f>
        <v>0</v>
      </c>
    </row>
    <row r="17" spans="1:10" ht="14.25" customHeight="1" thickBot="1">
      <c r="A17" s="78">
        <v>45692</v>
      </c>
      <c r="B17" s="77">
        <v>29.45</v>
      </c>
      <c r="C17" s="79" t="s">
        <v>70</v>
      </c>
      <c r="D17" s="11"/>
      <c r="E17" s="79" t="s">
        <v>232</v>
      </c>
      <c r="F17" s="11"/>
      <c r="G17" s="11">
        <f>MONTH(Expenses!$A17)</f>
        <v>2</v>
      </c>
      <c r="H17" s="11"/>
      <c r="I17" s="11"/>
      <c r="J17" s="11">
        <f>Expenses!$I17-Expenses!$H17</f>
        <v>0</v>
      </c>
    </row>
    <row r="18" spans="1:10" ht="14.25" customHeight="1" thickBot="1">
      <c r="A18" s="78">
        <v>45696</v>
      </c>
      <c r="B18" s="77">
        <v>35</v>
      </c>
      <c r="C18" s="79" t="s">
        <v>53</v>
      </c>
      <c r="D18" s="11"/>
      <c r="E18" s="79" t="s">
        <v>233</v>
      </c>
      <c r="F18" s="11"/>
      <c r="G18" s="11">
        <f>MONTH(Expenses!$A18)</f>
        <v>2</v>
      </c>
      <c r="H18" s="11"/>
      <c r="I18" s="11"/>
      <c r="J18" s="11">
        <f>Expenses!$I18-Expenses!$H18</f>
        <v>0</v>
      </c>
    </row>
    <row r="19" spans="1:10" ht="14.25" customHeight="1" thickBot="1">
      <c r="A19" s="78">
        <v>45700</v>
      </c>
      <c r="B19" s="77">
        <v>24.5</v>
      </c>
      <c r="C19" s="79" t="s">
        <v>98</v>
      </c>
      <c r="D19" s="11"/>
      <c r="E19" s="79" t="s">
        <v>234</v>
      </c>
      <c r="F19" s="11"/>
      <c r="G19" s="11">
        <f>MONTH(Expenses!$A19)</f>
        <v>2</v>
      </c>
      <c r="H19" s="11"/>
      <c r="I19" s="11"/>
      <c r="J19" s="11">
        <f>Expenses!$I19-Expenses!$H19</f>
        <v>0</v>
      </c>
    </row>
    <row r="20" spans="1:10" ht="14.25" customHeight="1" thickBot="1">
      <c r="A20" s="78">
        <v>45703</v>
      </c>
      <c r="B20" s="77">
        <v>75</v>
      </c>
      <c r="C20" s="79" t="s">
        <v>54</v>
      </c>
      <c r="D20" s="11"/>
      <c r="E20" s="79" t="s">
        <v>235</v>
      </c>
      <c r="F20" s="11"/>
      <c r="G20" s="11">
        <f>MONTH(Expenses!$A20)</f>
        <v>2</v>
      </c>
      <c r="H20" s="11"/>
      <c r="I20" s="11"/>
      <c r="J20" s="11">
        <f>Expenses!$I20-Expenses!$H20</f>
        <v>0</v>
      </c>
    </row>
    <row r="21" spans="1:10" ht="14.25" customHeight="1" thickBot="1">
      <c r="A21" s="78">
        <v>45707</v>
      </c>
      <c r="B21" s="77">
        <v>18.25</v>
      </c>
      <c r="C21" s="79" t="s">
        <v>75</v>
      </c>
      <c r="D21" s="11"/>
      <c r="E21" s="79" t="s">
        <v>236</v>
      </c>
      <c r="F21" s="11"/>
      <c r="G21" s="11">
        <f>MONTH(Expenses!$A21)</f>
        <v>2</v>
      </c>
      <c r="H21" s="11"/>
      <c r="I21" s="11"/>
      <c r="J21" s="11">
        <f>Expenses!$I21-Expenses!$H21</f>
        <v>0</v>
      </c>
    </row>
    <row r="22" spans="1:10" ht="14.25" customHeight="1" thickBot="1">
      <c r="A22" s="78">
        <v>45710</v>
      </c>
      <c r="B22" s="77">
        <v>89.6</v>
      </c>
      <c r="C22" s="79" t="s">
        <v>98</v>
      </c>
      <c r="D22" s="11"/>
      <c r="E22" s="79" t="s">
        <v>237</v>
      </c>
      <c r="F22" s="11"/>
      <c r="G22" s="11">
        <f>MONTH(Expenses!$A22)</f>
        <v>2</v>
      </c>
      <c r="H22" s="11"/>
      <c r="I22" s="11"/>
      <c r="J22" s="11">
        <f>Expenses!$I22-Expenses!$H22</f>
        <v>0</v>
      </c>
    </row>
    <row r="23" spans="1:10" ht="14.25" customHeight="1" thickBot="1">
      <c r="A23" s="78">
        <v>45714</v>
      </c>
      <c r="B23" s="77">
        <v>26.8</v>
      </c>
      <c r="C23" s="79" t="s">
        <v>70</v>
      </c>
      <c r="D23" s="11"/>
      <c r="E23" s="79" t="s">
        <v>238</v>
      </c>
      <c r="F23" s="11"/>
      <c r="G23" s="11">
        <f>MONTH(Expenses!$A23)</f>
        <v>2</v>
      </c>
      <c r="H23" s="11"/>
      <c r="I23" s="11"/>
      <c r="J23" s="11">
        <f>Expenses!$I23-Expenses!$H23</f>
        <v>0</v>
      </c>
    </row>
    <row r="24" spans="1:10" ht="14.25" customHeight="1" thickBot="1">
      <c r="A24" s="78">
        <v>45716</v>
      </c>
      <c r="B24" s="77">
        <v>12</v>
      </c>
      <c r="C24" s="79" t="s">
        <v>55</v>
      </c>
      <c r="D24" s="11"/>
      <c r="E24" s="79" t="s">
        <v>230</v>
      </c>
      <c r="F24" s="11"/>
      <c r="G24" s="11">
        <f>MONTH(Expenses!$A24)</f>
        <v>2</v>
      </c>
      <c r="H24" s="11"/>
      <c r="I24" s="11"/>
      <c r="J24" s="11">
        <f>Expenses!$I24-Expenses!$H24</f>
        <v>0</v>
      </c>
    </row>
    <row r="25" spans="1:10" ht="14.25" customHeight="1" thickBot="1">
      <c r="A25" s="78">
        <v>45717</v>
      </c>
      <c r="B25" s="77">
        <v>60</v>
      </c>
      <c r="C25" s="79" t="s">
        <v>57</v>
      </c>
      <c r="D25" s="11"/>
      <c r="E25" s="79" t="s">
        <v>223</v>
      </c>
      <c r="F25" s="11"/>
      <c r="G25" s="11">
        <f>MONTH(Expenses!$A25)</f>
        <v>3</v>
      </c>
      <c r="H25" s="11"/>
      <c r="I25" s="11"/>
      <c r="J25" s="11">
        <f>Expenses!$I25-Expenses!$H25</f>
        <v>0</v>
      </c>
    </row>
    <row r="26" spans="1:10" ht="14.25" customHeight="1" thickBot="1">
      <c r="A26" s="78">
        <v>45721</v>
      </c>
      <c r="B26" s="77">
        <v>56.75</v>
      </c>
      <c r="C26" s="79" t="s">
        <v>98</v>
      </c>
      <c r="D26" s="11"/>
      <c r="E26" s="79" t="s">
        <v>239</v>
      </c>
      <c r="F26" s="11"/>
      <c r="G26" s="11">
        <f>MONTH(Expenses!$A26)</f>
        <v>3</v>
      </c>
      <c r="H26" s="11"/>
      <c r="I26" s="11"/>
      <c r="J26" s="11">
        <f>Expenses!$I26-Expenses!$H26</f>
        <v>0</v>
      </c>
    </row>
    <row r="27" spans="1:10" ht="14.25" customHeight="1" thickBot="1">
      <c r="A27" s="78">
        <v>45723</v>
      </c>
      <c r="B27" s="77">
        <v>22.35</v>
      </c>
      <c r="C27" s="79" t="s">
        <v>70</v>
      </c>
      <c r="D27" s="11"/>
      <c r="E27" s="79" t="s">
        <v>240</v>
      </c>
      <c r="F27" s="11"/>
      <c r="G27" s="11">
        <f>MONTH(Expenses!$A27)</f>
        <v>3</v>
      </c>
      <c r="H27" s="11"/>
      <c r="I27" s="11"/>
      <c r="J27" s="11">
        <f>Expenses!$I27-Expenses!$H27</f>
        <v>0</v>
      </c>
    </row>
    <row r="28" spans="1:10" ht="14.25" customHeight="1" thickBot="1">
      <c r="A28" s="78">
        <v>45726</v>
      </c>
      <c r="B28" s="77">
        <v>50</v>
      </c>
      <c r="C28" s="79" t="s">
        <v>53</v>
      </c>
      <c r="D28" s="11"/>
      <c r="E28" s="79" t="s">
        <v>241</v>
      </c>
      <c r="F28" s="11"/>
      <c r="G28" s="11">
        <f>MONTH(Expenses!$A28)</f>
        <v>3</v>
      </c>
      <c r="H28" s="11"/>
      <c r="I28" s="11"/>
      <c r="J28" s="11">
        <f>Expenses!$I28-Expenses!$H28</f>
        <v>0</v>
      </c>
    </row>
    <row r="29" spans="1:10" ht="14.25" customHeight="1" thickBot="1">
      <c r="A29" s="78">
        <v>45728</v>
      </c>
      <c r="B29" s="77">
        <v>94.5</v>
      </c>
      <c r="C29" s="79" t="s">
        <v>93</v>
      </c>
      <c r="D29" s="11"/>
      <c r="E29" s="79" t="s">
        <v>242</v>
      </c>
      <c r="F29" s="11"/>
      <c r="G29" s="11">
        <f>MONTH(Expenses!$A29)</f>
        <v>3</v>
      </c>
      <c r="H29" s="11"/>
      <c r="I29" s="11"/>
      <c r="J29" s="11">
        <f>Expenses!$I29-Expenses!$H29</f>
        <v>0</v>
      </c>
    </row>
    <row r="30" spans="1:10" ht="14.25" customHeight="1" thickBot="1">
      <c r="A30" s="78">
        <v>45734</v>
      </c>
      <c r="B30" s="77">
        <v>42.8</v>
      </c>
      <c r="C30" s="79" t="s">
        <v>75</v>
      </c>
      <c r="D30" s="11"/>
      <c r="E30" s="79" t="s">
        <v>243</v>
      </c>
      <c r="F30" s="11"/>
      <c r="G30" s="11">
        <f>MONTH(Expenses!$A30)</f>
        <v>3</v>
      </c>
      <c r="H30" s="11"/>
      <c r="I30" s="11"/>
      <c r="J30" s="11">
        <f>Expenses!$I30-Expenses!$H30</f>
        <v>0</v>
      </c>
    </row>
    <row r="31" spans="1:10" ht="14.25" customHeight="1" thickBot="1">
      <c r="A31" s="78">
        <v>45736</v>
      </c>
      <c r="B31" s="77">
        <v>33.9</v>
      </c>
      <c r="C31" s="79" t="s">
        <v>70</v>
      </c>
      <c r="D31" s="11"/>
      <c r="E31" s="79" t="s">
        <v>244</v>
      </c>
      <c r="F31" s="11"/>
      <c r="G31" s="11">
        <f>MONTH(Expenses!$A31)</f>
        <v>3</v>
      </c>
      <c r="H31" s="11"/>
      <c r="I31" s="11"/>
      <c r="J31" s="11">
        <f>Expenses!$I31-Expenses!$H31</f>
        <v>0</v>
      </c>
    </row>
    <row r="32" spans="1:10" ht="14.25" customHeight="1" thickBot="1">
      <c r="A32" s="78">
        <v>45741</v>
      </c>
      <c r="B32" s="77">
        <v>41.2</v>
      </c>
      <c r="C32" s="79" t="s">
        <v>98</v>
      </c>
      <c r="D32" s="11"/>
      <c r="E32" s="79" t="s">
        <v>245</v>
      </c>
      <c r="F32" s="11"/>
      <c r="G32" s="11">
        <f>MONTH(Expenses!$A32)</f>
        <v>3</v>
      </c>
      <c r="H32" s="11"/>
      <c r="I32" s="11"/>
      <c r="J32" s="11">
        <f>Expenses!$I32-Expenses!$H32</f>
        <v>0</v>
      </c>
    </row>
    <row r="33" spans="1:10" ht="14.25" customHeight="1" thickBot="1">
      <c r="A33" s="78">
        <v>45744</v>
      </c>
      <c r="B33" s="77">
        <v>120</v>
      </c>
      <c r="C33" s="79" t="s">
        <v>72</v>
      </c>
      <c r="D33" s="11"/>
      <c r="E33" s="79" t="s">
        <v>246</v>
      </c>
      <c r="F33" s="11"/>
      <c r="G33" s="11">
        <f>MONTH(Expenses!$A33)</f>
        <v>3</v>
      </c>
      <c r="H33" s="11"/>
      <c r="I33" s="11"/>
      <c r="J33" s="11">
        <f>Expenses!$I33-Expenses!$H33</f>
        <v>0</v>
      </c>
    </row>
    <row r="34" spans="1:10" ht="14.25" customHeight="1" thickBot="1">
      <c r="A34" s="78">
        <v>45747</v>
      </c>
      <c r="B34" s="77">
        <v>12</v>
      </c>
      <c r="C34" s="79" t="s">
        <v>55</v>
      </c>
      <c r="D34" s="11"/>
      <c r="E34" s="79" t="s">
        <v>230</v>
      </c>
      <c r="F34" s="11"/>
      <c r="G34" s="11">
        <f>MONTH(Expenses!$A34)</f>
        <v>3</v>
      </c>
      <c r="H34" s="11"/>
      <c r="I34" s="11"/>
      <c r="J34" s="11">
        <f>Expenses!$I34-Expenses!$H34</f>
        <v>0</v>
      </c>
    </row>
    <row r="35" spans="1:10" ht="14.25" customHeight="1" thickBot="1">
      <c r="A35" s="78">
        <v>45748</v>
      </c>
      <c r="B35" s="77">
        <v>60</v>
      </c>
      <c r="C35" s="79" t="s">
        <v>57</v>
      </c>
      <c r="D35" s="11"/>
      <c r="E35" s="79" t="s">
        <v>223</v>
      </c>
      <c r="F35" s="11"/>
      <c r="G35" s="11">
        <f>MONTH(Expenses!$A35)</f>
        <v>4</v>
      </c>
      <c r="H35" s="11"/>
      <c r="I35" s="11"/>
      <c r="J35" s="11">
        <f>Expenses!$I35-Expenses!$H35</f>
        <v>0</v>
      </c>
    </row>
    <row r="36" spans="1:10" ht="14.25" customHeight="1" thickBot="1">
      <c r="A36" s="78">
        <v>45750</v>
      </c>
      <c r="B36" s="77">
        <v>38.65</v>
      </c>
      <c r="C36" s="79" t="s">
        <v>98</v>
      </c>
      <c r="D36" s="11"/>
      <c r="E36" s="79" t="s">
        <v>247</v>
      </c>
      <c r="F36" s="11"/>
      <c r="G36" s="11">
        <f>MONTH(Expenses!$A36)</f>
        <v>4</v>
      </c>
      <c r="H36" s="11"/>
      <c r="I36" s="11"/>
      <c r="J36" s="11">
        <f>Expenses!$I36-Expenses!$H36</f>
        <v>0</v>
      </c>
    </row>
    <row r="37" spans="1:10" ht="14.25" customHeight="1" thickBot="1">
      <c r="A37" s="78">
        <v>45753</v>
      </c>
      <c r="B37" s="77">
        <v>25.5</v>
      </c>
      <c r="C37" s="79" t="s">
        <v>70</v>
      </c>
      <c r="D37" s="11"/>
      <c r="E37" s="79" t="s">
        <v>248</v>
      </c>
      <c r="F37" s="11"/>
      <c r="G37" s="11">
        <f>MONTH(Expenses!$A37)</f>
        <v>4</v>
      </c>
      <c r="H37" s="11"/>
      <c r="I37" s="11"/>
      <c r="J37" s="11">
        <f>Expenses!$I37-Expenses!$H37</f>
        <v>0</v>
      </c>
    </row>
    <row r="38" spans="1:10" ht="14.25" customHeight="1" thickBot="1">
      <c r="A38" s="78">
        <v>45757</v>
      </c>
      <c r="B38" s="77">
        <v>85</v>
      </c>
      <c r="C38" s="79" t="s">
        <v>53</v>
      </c>
      <c r="D38" s="11"/>
      <c r="E38" s="79" t="s">
        <v>249</v>
      </c>
      <c r="F38" s="11"/>
      <c r="G38" s="11">
        <f>MONTH(Expenses!$A38)</f>
        <v>4</v>
      </c>
      <c r="H38" s="11"/>
      <c r="I38" s="11"/>
      <c r="J38" s="11">
        <f>Expenses!$I38-Expenses!$H38</f>
        <v>0</v>
      </c>
    </row>
    <row r="39" spans="1:10" ht="14.25" customHeight="1" thickBot="1">
      <c r="A39" s="78">
        <v>45762</v>
      </c>
      <c r="B39" s="77">
        <v>50</v>
      </c>
      <c r="C39" s="79" t="s">
        <v>73</v>
      </c>
      <c r="D39" s="11"/>
      <c r="E39" s="79" t="s">
        <v>250</v>
      </c>
      <c r="F39" s="11"/>
      <c r="G39" s="11">
        <f>MONTH(Expenses!$A39)</f>
        <v>4</v>
      </c>
      <c r="H39" s="11"/>
      <c r="I39" s="11"/>
      <c r="J39" s="11">
        <f>Expenses!$I39-Expenses!$H39</f>
        <v>0</v>
      </c>
    </row>
    <row r="40" spans="1:10" ht="14.25" customHeight="1" thickBot="1">
      <c r="A40" s="78">
        <v>45765</v>
      </c>
      <c r="B40" s="77">
        <v>72.3</v>
      </c>
      <c r="C40" s="79" t="s">
        <v>98</v>
      </c>
      <c r="D40" s="11"/>
      <c r="E40" s="79" t="s">
        <v>251</v>
      </c>
      <c r="F40" s="11"/>
      <c r="G40" s="11">
        <f>MONTH(Expenses!$A40)</f>
        <v>4</v>
      </c>
      <c r="H40" s="11"/>
      <c r="I40" s="11"/>
      <c r="J40" s="11">
        <f>Expenses!$I40-Expenses!$H40</f>
        <v>0</v>
      </c>
    </row>
    <row r="41" spans="1:10" ht="14.25" customHeight="1" thickBot="1">
      <c r="A41" s="78">
        <v>45769</v>
      </c>
      <c r="B41" s="77">
        <v>29.95</v>
      </c>
      <c r="C41" s="79" t="s">
        <v>75</v>
      </c>
      <c r="D41" s="11"/>
      <c r="E41" s="79" t="s">
        <v>252</v>
      </c>
      <c r="F41" s="11"/>
      <c r="G41" s="11">
        <f>MONTH(Expenses!$A41)</f>
        <v>4</v>
      </c>
      <c r="H41" s="11"/>
      <c r="I41" s="11"/>
      <c r="J41" s="11">
        <f>Expenses!$I41-Expenses!$H41</f>
        <v>0</v>
      </c>
    </row>
    <row r="42" spans="1:10" ht="14.25" customHeight="1" thickBot="1">
      <c r="A42" s="78">
        <v>45771</v>
      </c>
      <c r="B42" s="77">
        <v>31.75</v>
      </c>
      <c r="C42" s="79" t="s">
        <v>70</v>
      </c>
      <c r="D42" s="11"/>
      <c r="E42" s="79" t="s">
        <v>253</v>
      </c>
      <c r="F42" s="11"/>
      <c r="G42" s="11">
        <f>MONTH(Expenses!$A42)</f>
        <v>4</v>
      </c>
      <c r="H42" s="11"/>
      <c r="I42" s="11"/>
      <c r="J42" s="11">
        <f>Expenses!$I42-Expenses!$H42</f>
        <v>0</v>
      </c>
    </row>
    <row r="43" spans="1:10" ht="14.25" customHeight="1" thickBot="1">
      <c r="A43" s="78">
        <v>45775</v>
      </c>
      <c r="B43" s="77">
        <v>48.9</v>
      </c>
      <c r="C43" s="79" t="s">
        <v>98</v>
      </c>
      <c r="D43" s="11"/>
      <c r="E43" s="79" t="s">
        <v>254</v>
      </c>
      <c r="F43" s="11"/>
      <c r="G43" s="11">
        <f>MONTH(Expenses!$A43)</f>
        <v>4</v>
      </c>
      <c r="H43" s="11"/>
      <c r="I43" s="11"/>
      <c r="J43" s="11">
        <f>Expenses!$I43-Expenses!$H43</f>
        <v>0</v>
      </c>
    </row>
    <row r="44" spans="1:10" ht="14.25" customHeight="1" thickBot="1">
      <c r="A44" s="78">
        <v>45777</v>
      </c>
      <c r="B44" s="77">
        <v>12</v>
      </c>
      <c r="C44" s="79" t="s">
        <v>55</v>
      </c>
      <c r="D44" s="11"/>
      <c r="E44" s="79" t="s">
        <v>230</v>
      </c>
      <c r="F44" s="11"/>
      <c r="G44" s="11">
        <f>MONTH(Expenses!$A44)</f>
        <v>4</v>
      </c>
      <c r="H44" s="11"/>
      <c r="I44" s="11"/>
      <c r="J44" s="11">
        <f>Expenses!$I44-Expenses!$H44</f>
        <v>0</v>
      </c>
    </row>
    <row r="45" spans="1:10" ht="14.25" customHeight="1">
      <c r="A45" s="10"/>
      <c r="B45" s="6"/>
      <c r="C45" s="11"/>
      <c r="D45" s="11"/>
      <c r="E45" s="11"/>
      <c r="F45" s="11"/>
      <c r="G45" s="11">
        <f>MONTH(Expenses!$A45)</f>
        <v>1</v>
      </c>
      <c r="H45" s="11"/>
      <c r="I45" s="11"/>
      <c r="J45" s="11">
        <f>Expenses!$I45-Expenses!$H45</f>
        <v>0</v>
      </c>
    </row>
    <row r="46" spans="1:10" ht="14.25" customHeight="1">
      <c r="A46" s="10"/>
      <c r="B46" s="6"/>
      <c r="C46" s="11"/>
      <c r="D46" s="11"/>
      <c r="E46" s="11"/>
      <c r="F46" s="11"/>
      <c r="G46" s="11">
        <f>MONTH(Expenses!$A46)</f>
        <v>1</v>
      </c>
      <c r="H46" s="11"/>
      <c r="I46" s="11"/>
      <c r="J46" s="11">
        <f>Expenses!$I46-Expenses!$H46</f>
        <v>0</v>
      </c>
    </row>
    <row r="47" spans="1:10" ht="14.25" customHeight="1">
      <c r="A47" s="10"/>
      <c r="B47" s="6"/>
      <c r="C47" s="11"/>
      <c r="D47" s="11"/>
      <c r="E47" s="11"/>
      <c r="F47" s="11"/>
      <c r="G47" s="11">
        <f>MONTH(Expenses!$A47)</f>
        <v>1</v>
      </c>
      <c r="H47" s="11"/>
      <c r="I47" s="11"/>
      <c r="J47" s="11">
        <f>Expenses!$I47-Expenses!$H47</f>
        <v>0</v>
      </c>
    </row>
    <row r="48" spans="1:10" ht="14.25" customHeight="1">
      <c r="A48" s="10"/>
      <c r="B48" s="6"/>
      <c r="C48" s="11"/>
      <c r="D48" s="11"/>
      <c r="E48" s="11"/>
      <c r="F48" s="11"/>
      <c r="G48" s="11">
        <f>MONTH(Expenses!$A48)</f>
        <v>1</v>
      </c>
      <c r="H48" s="11"/>
      <c r="I48" s="11"/>
      <c r="J48" s="11">
        <f>Expenses!$I48-Expenses!$H48</f>
        <v>0</v>
      </c>
    </row>
    <row r="49" spans="1:10" ht="14.25" customHeight="1">
      <c r="A49" s="10"/>
      <c r="B49" s="6"/>
      <c r="C49" s="11"/>
      <c r="D49" s="11"/>
      <c r="E49" s="11"/>
      <c r="F49" s="11"/>
      <c r="G49" s="11">
        <f>MONTH(Expenses!$A49)</f>
        <v>1</v>
      </c>
      <c r="H49" s="11"/>
      <c r="I49" s="11"/>
      <c r="J49" s="11">
        <f>Expenses!$I49-Expenses!$H49</f>
        <v>0</v>
      </c>
    </row>
    <row r="50" spans="1:10" ht="14.25" customHeight="1">
      <c r="A50" s="10"/>
      <c r="B50" s="6"/>
      <c r="C50" s="11"/>
      <c r="D50" s="11"/>
      <c r="E50" s="11"/>
      <c r="F50" s="11"/>
      <c r="G50" s="11">
        <f>MONTH(Expenses!$A50)</f>
        <v>1</v>
      </c>
      <c r="H50" s="11"/>
      <c r="I50" s="11"/>
      <c r="J50" s="11">
        <f>Expenses!$I50-Expenses!$H50</f>
        <v>0</v>
      </c>
    </row>
    <row r="51" spans="1:10" ht="14.25" customHeight="1">
      <c r="A51" s="10"/>
      <c r="B51" s="6"/>
      <c r="C51" s="11"/>
      <c r="D51" s="11"/>
      <c r="E51" s="11"/>
      <c r="F51" s="11"/>
      <c r="G51" s="11">
        <f>MONTH(Expenses!$A51)</f>
        <v>1</v>
      </c>
      <c r="H51" s="11"/>
      <c r="I51" s="11"/>
      <c r="J51" s="11">
        <f>Expenses!$I51-Expenses!$H51</f>
        <v>0</v>
      </c>
    </row>
    <row r="52" spans="1:10" ht="14.25" customHeight="1">
      <c r="A52" s="10"/>
      <c r="B52" s="6"/>
      <c r="C52" s="11"/>
      <c r="D52" s="11"/>
      <c r="E52" s="11"/>
      <c r="F52" s="11"/>
      <c r="G52" s="11">
        <f>MONTH(Expenses!$A52)</f>
        <v>1</v>
      </c>
      <c r="H52" s="11"/>
      <c r="I52" s="11"/>
      <c r="J52" s="11">
        <f>Expenses!$I52-Expenses!$H52</f>
        <v>0</v>
      </c>
    </row>
    <row r="53" spans="1:10" ht="14.25" customHeight="1">
      <c r="A53" s="10"/>
      <c r="B53" s="6"/>
      <c r="C53" s="11"/>
      <c r="D53" s="11"/>
      <c r="E53" s="11"/>
      <c r="F53" s="11"/>
      <c r="G53" s="11">
        <f>MONTH(Expenses!$A53)</f>
        <v>1</v>
      </c>
      <c r="H53" s="11"/>
      <c r="I53" s="11"/>
      <c r="J53" s="11">
        <f>Expenses!$I53-Expenses!$H53</f>
        <v>0</v>
      </c>
    </row>
    <row r="54" spans="1:10" ht="14.25" customHeight="1">
      <c r="A54" s="10"/>
      <c r="B54" s="6"/>
      <c r="C54" s="11"/>
      <c r="D54" s="11"/>
      <c r="E54" s="11"/>
      <c r="F54" s="11"/>
      <c r="G54" s="11">
        <f>MONTH(Expenses!$A54)</f>
        <v>1</v>
      </c>
      <c r="H54" s="11"/>
      <c r="I54" s="11"/>
      <c r="J54" s="11">
        <f>Expenses!$I54-Expenses!$H54</f>
        <v>0</v>
      </c>
    </row>
    <row r="55" spans="1:10" ht="14.25" customHeight="1">
      <c r="A55" s="10"/>
      <c r="B55" s="6"/>
      <c r="C55" s="11"/>
      <c r="D55" s="11"/>
      <c r="E55" s="11"/>
      <c r="F55" s="11"/>
      <c r="G55" s="11">
        <f>MONTH(Expenses!$A55)</f>
        <v>1</v>
      </c>
      <c r="H55" s="11"/>
      <c r="I55" s="11"/>
      <c r="J55" s="11">
        <f>Expenses!$I55-Expenses!$H55</f>
        <v>0</v>
      </c>
    </row>
    <row r="56" spans="1:10" ht="14.25" customHeight="1">
      <c r="A56" s="10"/>
      <c r="B56" s="6"/>
      <c r="C56" s="11"/>
      <c r="D56" s="11"/>
      <c r="E56" s="11"/>
      <c r="F56" s="11"/>
      <c r="G56" s="11">
        <f>MONTH(Expenses!$A56)</f>
        <v>1</v>
      </c>
      <c r="H56" s="11"/>
      <c r="I56" s="11"/>
      <c r="J56" s="11">
        <f>Expenses!$I56-Expenses!$H56</f>
        <v>0</v>
      </c>
    </row>
    <row r="57" spans="1:10" ht="14.25" customHeight="1">
      <c r="A57" s="10"/>
      <c r="B57" s="6"/>
      <c r="C57" s="11"/>
      <c r="D57" s="11"/>
      <c r="E57" s="11"/>
      <c r="F57" s="11"/>
      <c r="G57" s="11">
        <f>MONTH(Expenses!$A57)</f>
        <v>1</v>
      </c>
      <c r="H57" s="11"/>
      <c r="I57" s="11"/>
      <c r="J57" s="11">
        <f>Expenses!$I57-Expenses!$H57</f>
        <v>0</v>
      </c>
    </row>
    <row r="58" spans="1:10" ht="14.25" customHeight="1">
      <c r="A58" s="10"/>
      <c r="B58" s="6"/>
      <c r="C58" s="11"/>
      <c r="D58" s="11"/>
      <c r="E58" s="11"/>
      <c r="F58" s="11"/>
      <c r="G58" s="11">
        <f>MONTH(Expenses!$A58)</f>
        <v>1</v>
      </c>
      <c r="H58" s="11"/>
      <c r="I58" s="11"/>
      <c r="J58" s="11">
        <f>Expenses!$I58-Expenses!$H58</f>
        <v>0</v>
      </c>
    </row>
    <row r="59" spans="1:10" ht="14.25" customHeight="1">
      <c r="A59" s="10"/>
      <c r="B59" s="6"/>
      <c r="C59" s="11"/>
      <c r="D59" s="11"/>
      <c r="E59" s="11"/>
      <c r="F59" s="11"/>
      <c r="G59" s="11">
        <f>MONTH(Expenses!$A59)</f>
        <v>1</v>
      </c>
      <c r="H59" s="11"/>
      <c r="I59" s="11"/>
      <c r="J59" s="11">
        <f>Expenses!$I59-Expenses!$H59</f>
        <v>0</v>
      </c>
    </row>
    <row r="60" spans="1:10" ht="14.25" customHeight="1">
      <c r="A60" s="10"/>
      <c r="B60" s="6"/>
      <c r="C60" s="11"/>
      <c r="D60" s="11"/>
      <c r="E60" s="11"/>
      <c r="F60" s="11"/>
      <c r="G60" s="11">
        <f>MONTH(Expenses!$A60)</f>
        <v>1</v>
      </c>
      <c r="H60" s="11"/>
      <c r="I60" s="11"/>
      <c r="J60" s="11">
        <f>Expenses!$I60-Expenses!$H60</f>
        <v>0</v>
      </c>
    </row>
    <row r="61" spans="1:10" ht="14.25" customHeight="1">
      <c r="A61" s="10"/>
      <c r="B61" s="6"/>
      <c r="C61" s="11"/>
      <c r="D61" s="11"/>
      <c r="E61" s="11"/>
      <c r="F61" s="11"/>
      <c r="G61" s="11">
        <f>MONTH(Expenses!$A61)</f>
        <v>1</v>
      </c>
      <c r="H61" s="11"/>
      <c r="I61" s="11"/>
      <c r="J61" s="11">
        <f>Expenses!$I61-Expenses!$H61</f>
        <v>0</v>
      </c>
    </row>
    <row r="62" spans="1:10" ht="14.25" customHeight="1">
      <c r="A62" s="10"/>
      <c r="B62" s="6"/>
      <c r="C62" s="11"/>
      <c r="D62" s="11"/>
      <c r="E62" s="11"/>
      <c r="F62" s="11"/>
      <c r="G62" s="11">
        <f>MONTH(Expenses!$A62)</f>
        <v>1</v>
      </c>
      <c r="H62" s="11"/>
      <c r="I62" s="11"/>
      <c r="J62" s="11">
        <f>Expenses!$I62-Expenses!$H62</f>
        <v>0</v>
      </c>
    </row>
    <row r="63" spans="1:10" ht="14.25" customHeight="1">
      <c r="A63" s="10"/>
      <c r="B63" s="6"/>
      <c r="C63" s="11"/>
      <c r="D63" s="11"/>
      <c r="E63" s="11"/>
      <c r="F63" s="11"/>
      <c r="G63" s="11">
        <f>MONTH(Expenses!$A63)</f>
        <v>1</v>
      </c>
      <c r="H63" s="11"/>
      <c r="I63" s="11"/>
      <c r="J63" s="11">
        <f>Expenses!$I63-Expenses!$H63</f>
        <v>0</v>
      </c>
    </row>
    <row r="64" spans="1:10" ht="14.25" customHeight="1">
      <c r="A64" s="10"/>
      <c r="B64" s="6"/>
      <c r="C64" s="11"/>
      <c r="D64" s="11"/>
      <c r="E64" s="11"/>
      <c r="F64" s="11"/>
      <c r="G64" s="11">
        <f>MONTH(Expenses!$A64)</f>
        <v>1</v>
      </c>
      <c r="H64" s="11"/>
      <c r="I64" s="11"/>
      <c r="J64" s="11">
        <f>Expenses!$I64-Expenses!$H64</f>
        <v>0</v>
      </c>
    </row>
    <row r="65" spans="1:10" ht="14.25" customHeight="1">
      <c r="A65" s="10"/>
      <c r="B65" s="6"/>
      <c r="C65" s="11"/>
      <c r="D65" s="11"/>
      <c r="E65" s="11"/>
      <c r="F65" s="11"/>
      <c r="G65" s="11">
        <f>MONTH(Expenses!$A65)</f>
        <v>1</v>
      </c>
      <c r="H65" s="11"/>
      <c r="I65" s="11"/>
      <c r="J65" s="11">
        <f>Expenses!$I65-Expenses!$H65</f>
        <v>0</v>
      </c>
    </row>
    <row r="66" spans="1:10" ht="14.25" customHeight="1">
      <c r="A66" s="10"/>
      <c r="B66" s="6"/>
      <c r="C66" s="11"/>
      <c r="D66" s="11"/>
      <c r="E66" s="11"/>
      <c r="F66" s="11"/>
      <c r="G66" s="11">
        <f>MONTH(Expenses!$A66)</f>
        <v>1</v>
      </c>
      <c r="H66" s="11"/>
      <c r="I66" s="11"/>
      <c r="J66" s="11">
        <f>Expenses!$I66-Expenses!$H66</f>
        <v>0</v>
      </c>
    </row>
    <row r="67" spans="1:10" ht="14.25" customHeight="1">
      <c r="A67" s="10"/>
      <c r="B67" s="6"/>
      <c r="C67" s="11"/>
      <c r="D67" s="11"/>
      <c r="E67" s="11"/>
      <c r="F67" s="11"/>
      <c r="G67" s="11">
        <f>MONTH(Expenses!$A67)</f>
        <v>1</v>
      </c>
      <c r="H67" s="11"/>
      <c r="I67" s="11"/>
      <c r="J67" s="11">
        <f>Expenses!$I67-Expenses!$H67</f>
        <v>0</v>
      </c>
    </row>
    <row r="68" spans="1:10" ht="14.25" customHeight="1">
      <c r="A68" s="10"/>
      <c r="B68" s="6"/>
      <c r="C68" s="11"/>
      <c r="D68" s="11"/>
      <c r="E68" s="11"/>
      <c r="F68" s="11"/>
      <c r="G68" s="11">
        <f>MONTH(Expenses!$A68)</f>
        <v>1</v>
      </c>
      <c r="H68" s="11"/>
      <c r="I68" s="11"/>
      <c r="J68" s="11">
        <f>Expenses!$I68-Expenses!$H68</f>
        <v>0</v>
      </c>
    </row>
    <row r="69" spans="1:10" ht="14.25" customHeight="1">
      <c r="A69" s="10"/>
      <c r="B69" s="6"/>
      <c r="C69" s="11"/>
      <c r="D69" s="11"/>
      <c r="E69" s="11"/>
      <c r="F69" s="11"/>
      <c r="G69" s="11">
        <f>MONTH(Expenses!$A69)</f>
        <v>1</v>
      </c>
      <c r="H69" s="11"/>
      <c r="I69" s="11"/>
      <c r="J69" s="11">
        <f>Expenses!$I69-Expenses!$H69</f>
        <v>0</v>
      </c>
    </row>
    <row r="70" spans="1:10" ht="14.25" customHeight="1">
      <c r="A70" s="10"/>
      <c r="B70" s="6"/>
      <c r="C70" s="11"/>
      <c r="D70" s="11"/>
      <c r="E70" s="11"/>
      <c r="F70" s="11"/>
      <c r="G70" s="11">
        <f>MONTH(Expenses!$A70)</f>
        <v>1</v>
      </c>
      <c r="H70" s="11"/>
      <c r="I70" s="11"/>
      <c r="J70" s="11">
        <f>Expenses!$I70-Expenses!$H70</f>
        <v>0</v>
      </c>
    </row>
    <row r="71" spans="1:10" ht="14.25" customHeight="1">
      <c r="A71" s="10"/>
      <c r="B71" s="6"/>
      <c r="C71" s="11"/>
      <c r="D71" s="11"/>
      <c r="E71" s="11"/>
      <c r="F71" s="11"/>
      <c r="G71" s="11">
        <f>MONTH(Expenses!$A71)</f>
        <v>1</v>
      </c>
      <c r="H71" s="11"/>
      <c r="I71" s="11"/>
      <c r="J71" s="11">
        <f>Expenses!$I71-Expenses!$H71</f>
        <v>0</v>
      </c>
    </row>
    <row r="72" spans="1:10" ht="14.25" customHeight="1">
      <c r="A72" s="10"/>
      <c r="B72" s="6"/>
      <c r="C72" s="11"/>
      <c r="D72" s="11"/>
      <c r="E72" s="11"/>
      <c r="F72" s="11"/>
      <c r="G72" s="11">
        <f>MONTH(Expenses!$A72)</f>
        <v>1</v>
      </c>
      <c r="H72" s="11"/>
      <c r="I72" s="11"/>
      <c r="J72" s="11">
        <f>Expenses!$I72-Expenses!$H72</f>
        <v>0</v>
      </c>
    </row>
    <row r="73" spans="1:10" ht="14.25" customHeight="1">
      <c r="A73" s="10"/>
      <c r="B73" s="6"/>
      <c r="C73" s="11"/>
      <c r="D73" s="11"/>
      <c r="E73" s="11"/>
      <c r="F73" s="11" t="str">
        <f t="shared" ref="F73:F200" si="0">IF(NOT(ISBLANK(C73)),"Business Bank Account","")</f>
        <v/>
      </c>
      <c r="G73" s="11">
        <f>MONTH(Expenses!$A73)</f>
        <v>1</v>
      </c>
      <c r="H73" s="11"/>
      <c r="I73" s="11"/>
      <c r="J73" s="11">
        <f>Expenses!$I73-Expenses!$H73</f>
        <v>0</v>
      </c>
    </row>
    <row r="74" spans="1:10" ht="14.25" customHeight="1">
      <c r="A74" s="10"/>
      <c r="B74" s="6"/>
      <c r="C74" s="11"/>
      <c r="D74" s="11"/>
      <c r="E74" s="11"/>
      <c r="F74" s="11" t="str">
        <f t="shared" si="0"/>
        <v/>
      </c>
      <c r="G74" s="11">
        <f>MONTH(Expenses!$A74)</f>
        <v>1</v>
      </c>
      <c r="H74" s="11"/>
      <c r="I74" s="11"/>
      <c r="J74" s="11">
        <f>Expenses!$I74-Expenses!$H74</f>
        <v>0</v>
      </c>
    </row>
    <row r="75" spans="1:10" ht="14.25" customHeight="1">
      <c r="A75" s="10"/>
      <c r="B75" s="6"/>
      <c r="C75" s="11"/>
      <c r="D75" s="11"/>
      <c r="E75" s="11"/>
      <c r="F75" s="11" t="str">
        <f t="shared" si="0"/>
        <v/>
      </c>
      <c r="G75" s="11">
        <f>MONTH(Expenses!$A75)</f>
        <v>1</v>
      </c>
      <c r="H75" s="11"/>
      <c r="I75" s="11"/>
      <c r="J75" s="11">
        <f>Expenses!$I75-Expenses!$H75</f>
        <v>0</v>
      </c>
    </row>
    <row r="76" spans="1:10" ht="14.25" customHeight="1">
      <c r="A76" s="10"/>
      <c r="B76" s="6"/>
      <c r="C76" s="11"/>
      <c r="D76" s="11"/>
      <c r="E76" s="11"/>
      <c r="F76" s="11" t="str">
        <f t="shared" si="0"/>
        <v/>
      </c>
      <c r="G76" s="11">
        <f>MONTH(Expenses!$A76)</f>
        <v>1</v>
      </c>
      <c r="H76" s="11"/>
      <c r="I76" s="11"/>
      <c r="J76" s="11">
        <f>Expenses!$I76-Expenses!$H76</f>
        <v>0</v>
      </c>
    </row>
    <row r="77" spans="1:10" ht="14.25" customHeight="1">
      <c r="A77" s="10"/>
      <c r="B77" s="6"/>
      <c r="C77" s="11"/>
      <c r="D77" s="11"/>
      <c r="E77" s="11"/>
      <c r="F77" s="11" t="str">
        <f t="shared" si="0"/>
        <v/>
      </c>
      <c r="G77" s="11">
        <f>MONTH(Expenses!$A77)</f>
        <v>1</v>
      </c>
      <c r="H77" s="11"/>
      <c r="I77" s="11"/>
      <c r="J77" s="11">
        <f>Expenses!$I77-Expenses!$H77</f>
        <v>0</v>
      </c>
    </row>
    <row r="78" spans="1:10" ht="14.25" customHeight="1">
      <c r="A78" s="10"/>
      <c r="B78" s="6"/>
      <c r="C78" s="11"/>
      <c r="D78" s="11"/>
      <c r="E78" s="11"/>
      <c r="F78" s="11" t="str">
        <f t="shared" si="0"/>
        <v/>
      </c>
      <c r="G78" s="11">
        <f>MONTH(Expenses!$A78)</f>
        <v>1</v>
      </c>
      <c r="H78" s="11"/>
      <c r="I78" s="11"/>
      <c r="J78" s="11">
        <f>Expenses!$I78-Expenses!$H78</f>
        <v>0</v>
      </c>
    </row>
    <row r="79" spans="1:10" ht="14.25" customHeight="1">
      <c r="A79" s="10"/>
      <c r="B79" s="6"/>
      <c r="C79" s="11"/>
      <c r="D79" s="11"/>
      <c r="E79" s="11"/>
      <c r="F79" s="11" t="str">
        <f t="shared" si="0"/>
        <v/>
      </c>
      <c r="G79" s="11">
        <f>MONTH(Expenses!$A79)</f>
        <v>1</v>
      </c>
      <c r="H79" s="11"/>
      <c r="I79" s="11"/>
      <c r="J79" s="11">
        <f>Expenses!$I79-Expenses!$H79</f>
        <v>0</v>
      </c>
    </row>
    <row r="80" spans="1:10" ht="14.25" customHeight="1">
      <c r="A80" s="10"/>
      <c r="B80" s="6"/>
      <c r="C80" s="11"/>
      <c r="D80" s="11"/>
      <c r="E80" s="11"/>
      <c r="F80" s="11" t="str">
        <f t="shared" si="0"/>
        <v/>
      </c>
      <c r="G80" s="11">
        <f>MONTH(Expenses!$A80)</f>
        <v>1</v>
      </c>
      <c r="H80" s="11"/>
      <c r="I80" s="11"/>
      <c r="J80" s="11">
        <f>Expenses!$I80-Expenses!$H80</f>
        <v>0</v>
      </c>
    </row>
    <row r="81" spans="1:10" ht="14.25" customHeight="1">
      <c r="A81" s="10"/>
      <c r="B81" s="6"/>
      <c r="C81" s="11"/>
      <c r="D81" s="11"/>
      <c r="E81" s="11"/>
      <c r="F81" s="11" t="str">
        <f t="shared" si="0"/>
        <v/>
      </c>
      <c r="G81" s="11">
        <f>MONTH(Expenses!$A81)</f>
        <v>1</v>
      </c>
      <c r="H81" s="11"/>
      <c r="I81" s="11"/>
      <c r="J81" s="11">
        <f>Expenses!$I81-Expenses!$H81</f>
        <v>0</v>
      </c>
    </row>
    <row r="82" spans="1:10" ht="14.25" customHeight="1">
      <c r="A82" s="10"/>
      <c r="B82" s="6"/>
      <c r="C82" s="11"/>
      <c r="D82" s="11"/>
      <c r="E82" s="11"/>
      <c r="F82" s="11" t="str">
        <f t="shared" si="0"/>
        <v/>
      </c>
      <c r="G82" s="11">
        <f>MONTH(Expenses!$A82)</f>
        <v>1</v>
      </c>
      <c r="H82" s="11"/>
      <c r="I82" s="11"/>
      <c r="J82" s="11">
        <f>Expenses!$I82-Expenses!$H82</f>
        <v>0</v>
      </c>
    </row>
    <row r="83" spans="1:10" ht="14.25" customHeight="1">
      <c r="A83" s="10"/>
      <c r="B83" s="6"/>
      <c r="C83" s="11"/>
      <c r="D83" s="11"/>
      <c r="E83" s="11"/>
      <c r="F83" s="11" t="str">
        <f t="shared" si="0"/>
        <v/>
      </c>
      <c r="G83" s="11">
        <f>MONTH(Expenses!$A83)</f>
        <v>1</v>
      </c>
      <c r="H83" s="11"/>
      <c r="I83" s="11"/>
      <c r="J83" s="11">
        <f>Expenses!$I83-Expenses!$H83</f>
        <v>0</v>
      </c>
    </row>
    <row r="84" spans="1:10" ht="14.25" customHeight="1">
      <c r="A84" s="10"/>
      <c r="B84" s="6"/>
      <c r="C84" s="11"/>
      <c r="D84" s="11"/>
      <c r="E84" s="11"/>
      <c r="F84" s="11" t="str">
        <f t="shared" si="0"/>
        <v/>
      </c>
      <c r="G84" s="11">
        <f>MONTH(Expenses!$A84)</f>
        <v>1</v>
      </c>
      <c r="H84" s="11"/>
      <c r="I84" s="11"/>
      <c r="J84" s="11">
        <f>Expenses!$I84-Expenses!$H84</f>
        <v>0</v>
      </c>
    </row>
    <row r="85" spans="1:10" ht="14.25" customHeight="1">
      <c r="A85" s="10"/>
      <c r="B85" s="6"/>
      <c r="C85" s="11"/>
      <c r="D85" s="11"/>
      <c r="E85" s="11"/>
      <c r="F85" s="11" t="str">
        <f t="shared" si="0"/>
        <v/>
      </c>
      <c r="G85" s="11">
        <f>MONTH(Expenses!$A85)</f>
        <v>1</v>
      </c>
      <c r="H85" s="11"/>
      <c r="I85" s="11"/>
      <c r="J85" s="11">
        <f>Expenses!$I85-Expenses!$H85</f>
        <v>0</v>
      </c>
    </row>
    <row r="86" spans="1:10" ht="14.25" customHeight="1">
      <c r="A86" s="10"/>
      <c r="B86" s="6"/>
      <c r="C86" s="11"/>
      <c r="D86" s="11"/>
      <c r="E86" s="11"/>
      <c r="F86" s="11" t="str">
        <f t="shared" si="0"/>
        <v/>
      </c>
      <c r="G86" s="11">
        <f>MONTH(Expenses!$A86)</f>
        <v>1</v>
      </c>
      <c r="H86" s="11"/>
      <c r="I86" s="11"/>
      <c r="J86" s="11">
        <f>Expenses!$I86-Expenses!$H86</f>
        <v>0</v>
      </c>
    </row>
    <row r="87" spans="1:10" ht="14.25" customHeight="1">
      <c r="A87" s="10"/>
      <c r="B87" s="6"/>
      <c r="C87" s="11"/>
      <c r="D87" s="11"/>
      <c r="E87" s="11"/>
      <c r="F87" s="11" t="str">
        <f t="shared" si="0"/>
        <v/>
      </c>
      <c r="G87" s="11">
        <f>MONTH(Expenses!$A87)</f>
        <v>1</v>
      </c>
      <c r="H87" s="11"/>
      <c r="I87" s="11"/>
      <c r="J87" s="11">
        <f>Expenses!$I87-Expenses!$H87</f>
        <v>0</v>
      </c>
    </row>
    <row r="88" spans="1:10" ht="14.25" customHeight="1">
      <c r="A88" s="10"/>
      <c r="B88" s="6"/>
      <c r="C88" s="11"/>
      <c r="D88" s="11"/>
      <c r="E88" s="11"/>
      <c r="F88" s="11" t="str">
        <f t="shared" si="0"/>
        <v/>
      </c>
      <c r="G88" s="11">
        <f>MONTH(Expenses!$A88)</f>
        <v>1</v>
      </c>
      <c r="H88" s="11"/>
      <c r="I88" s="11"/>
      <c r="J88" s="11">
        <f>Expenses!$I88-Expenses!$H88</f>
        <v>0</v>
      </c>
    </row>
    <row r="89" spans="1:10" ht="14.25" customHeight="1">
      <c r="A89" s="10"/>
      <c r="B89" s="6"/>
      <c r="C89" s="11"/>
      <c r="D89" s="11"/>
      <c r="E89" s="11"/>
      <c r="F89" s="11" t="str">
        <f t="shared" si="0"/>
        <v/>
      </c>
      <c r="G89" s="11">
        <f>MONTH(Expenses!$A89)</f>
        <v>1</v>
      </c>
      <c r="H89" s="11"/>
      <c r="I89" s="11"/>
      <c r="J89" s="11">
        <f>Expenses!$I89-Expenses!$H89</f>
        <v>0</v>
      </c>
    </row>
    <row r="90" spans="1:10" ht="14.25" customHeight="1">
      <c r="A90" s="10"/>
      <c r="B90" s="6"/>
      <c r="C90" s="11"/>
      <c r="D90" s="11"/>
      <c r="E90" s="11"/>
      <c r="F90" s="11" t="str">
        <f t="shared" si="0"/>
        <v/>
      </c>
      <c r="G90" s="11">
        <f>MONTH(Expenses!$A90)</f>
        <v>1</v>
      </c>
      <c r="H90" s="11"/>
      <c r="I90" s="11"/>
      <c r="J90" s="11">
        <f>Expenses!$I90-Expenses!$H90</f>
        <v>0</v>
      </c>
    </row>
    <row r="91" spans="1:10" ht="14.25" customHeight="1">
      <c r="A91" s="10"/>
      <c r="B91" s="6"/>
      <c r="C91" s="11"/>
      <c r="D91" s="11"/>
      <c r="E91" s="11"/>
      <c r="F91" s="11" t="str">
        <f t="shared" si="0"/>
        <v/>
      </c>
      <c r="G91" s="11">
        <f>MONTH(Expenses!$A91)</f>
        <v>1</v>
      </c>
      <c r="H91" s="11"/>
      <c r="I91" s="11"/>
      <c r="J91" s="11">
        <f>Expenses!$I91-Expenses!$H91</f>
        <v>0</v>
      </c>
    </row>
    <row r="92" spans="1:10" ht="14.25" customHeight="1">
      <c r="A92" s="10"/>
      <c r="B92" s="6"/>
      <c r="C92" s="11"/>
      <c r="D92" s="11"/>
      <c r="E92" s="11"/>
      <c r="F92" s="11" t="str">
        <f t="shared" si="0"/>
        <v/>
      </c>
      <c r="G92" s="11">
        <f>MONTH(Expenses!$A92)</f>
        <v>1</v>
      </c>
      <c r="H92" s="11"/>
      <c r="I92" s="11"/>
      <c r="J92" s="11">
        <f>Expenses!$I92-Expenses!$H92</f>
        <v>0</v>
      </c>
    </row>
    <row r="93" spans="1:10" ht="14.25" customHeight="1">
      <c r="A93" s="10"/>
      <c r="B93" s="6"/>
      <c r="C93" s="11"/>
      <c r="D93" s="11"/>
      <c r="E93" s="11"/>
      <c r="F93" s="11" t="str">
        <f t="shared" si="0"/>
        <v/>
      </c>
      <c r="G93" s="11">
        <f>MONTH(Expenses!$A93)</f>
        <v>1</v>
      </c>
      <c r="H93" s="11"/>
      <c r="I93" s="11"/>
      <c r="J93" s="11">
        <f>Expenses!$I93-Expenses!$H93</f>
        <v>0</v>
      </c>
    </row>
    <row r="94" spans="1:10" ht="14.25" customHeight="1">
      <c r="A94" s="10"/>
      <c r="B94" s="6"/>
      <c r="C94" s="11"/>
      <c r="D94" s="11"/>
      <c r="E94" s="11"/>
      <c r="F94" s="11" t="str">
        <f t="shared" si="0"/>
        <v/>
      </c>
      <c r="G94" s="11">
        <f>MONTH(Expenses!$A94)</f>
        <v>1</v>
      </c>
      <c r="H94" s="11"/>
      <c r="I94" s="11"/>
      <c r="J94" s="11">
        <f>Expenses!$I94-Expenses!$H94</f>
        <v>0</v>
      </c>
    </row>
    <row r="95" spans="1:10" ht="14.25" customHeight="1">
      <c r="A95" s="10"/>
      <c r="B95" s="6"/>
      <c r="C95" s="11"/>
      <c r="D95" s="11"/>
      <c r="E95" s="11"/>
      <c r="F95" s="11" t="str">
        <f t="shared" si="0"/>
        <v/>
      </c>
      <c r="G95" s="11">
        <f>MONTH(Expenses!$A95)</f>
        <v>1</v>
      </c>
      <c r="H95" s="11"/>
      <c r="I95" s="11"/>
      <c r="J95" s="11">
        <f>Expenses!$I95-Expenses!$H95</f>
        <v>0</v>
      </c>
    </row>
    <row r="96" spans="1:10" ht="14.25" customHeight="1">
      <c r="A96" s="10"/>
      <c r="B96" s="6"/>
      <c r="C96" s="11"/>
      <c r="D96" s="11"/>
      <c r="E96" s="11"/>
      <c r="F96" s="11" t="str">
        <f t="shared" si="0"/>
        <v/>
      </c>
      <c r="G96" s="11">
        <f>MONTH(Expenses!$A96)</f>
        <v>1</v>
      </c>
      <c r="H96" s="11"/>
      <c r="I96" s="11"/>
      <c r="J96" s="11">
        <f>Expenses!$I96-Expenses!$H96</f>
        <v>0</v>
      </c>
    </row>
    <row r="97" spans="1:10" ht="14.25" customHeight="1">
      <c r="A97" s="10"/>
      <c r="B97" s="6"/>
      <c r="C97" s="11"/>
      <c r="D97" s="11"/>
      <c r="E97" s="11"/>
      <c r="F97" s="11" t="str">
        <f t="shared" si="0"/>
        <v/>
      </c>
      <c r="G97" s="11">
        <f>MONTH(Expenses!$A97)</f>
        <v>1</v>
      </c>
      <c r="H97" s="11"/>
      <c r="I97" s="11"/>
      <c r="J97" s="11">
        <f>Expenses!$I97-Expenses!$H97</f>
        <v>0</v>
      </c>
    </row>
    <row r="98" spans="1:10" ht="14.25" customHeight="1">
      <c r="A98" s="10"/>
      <c r="B98" s="6"/>
      <c r="C98" s="11"/>
      <c r="D98" s="11"/>
      <c r="E98" s="11"/>
      <c r="F98" s="11" t="str">
        <f t="shared" si="0"/>
        <v/>
      </c>
      <c r="G98" s="11">
        <f>MONTH(Expenses!$A98)</f>
        <v>1</v>
      </c>
      <c r="H98" s="11"/>
      <c r="I98" s="11"/>
      <c r="J98" s="11">
        <f>Expenses!$I98-Expenses!$H98</f>
        <v>0</v>
      </c>
    </row>
    <row r="99" spans="1:10" ht="14.25" customHeight="1">
      <c r="A99" s="10"/>
      <c r="B99" s="6"/>
      <c r="C99" s="11"/>
      <c r="D99" s="11"/>
      <c r="E99" s="11"/>
      <c r="F99" s="11" t="str">
        <f t="shared" si="0"/>
        <v/>
      </c>
      <c r="G99" s="11">
        <f>MONTH(Expenses!$A99)</f>
        <v>1</v>
      </c>
      <c r="H99" s="11"/>
      <c r="I99" s="11"/>
      <c r="J99" s="11">
        <f>Expenses!$I99-Expenses!$H99</f>
        <v>0</v>
      </c>
    </row>
    <row r="100" spans="1:10" ht="14.25" customHeight="1">
      <c r="A100" s="10"/>
      <c r="B100" s="6"/>
      <c r="C100" s="11"/>
      <c r="D100" s="11"/>
      <c r="E100" s="11"/>
      <c r="F100" s="11" t="str">
        <f t="shared" si="0"/>
        <v/>
      </c>
      <c r="G100" s="11">
        <f>MONTH(Expenses!$A100)</f>
        <v>1</v>
      </c>
      <c r="H100" s="11"/>
      <c r="I100" s="11"/>
      <c r="J100" s="11">
        <f>Expenses!$I100-Expenses!$H100</f>
        <v>0</v>
      </c>
    </row>
    <row r="101" spans="1:10" ht="14.25" customHeight="1">
      <c r="A101" s="10"/>
      <c r="B101" s="6"/>
      <c r="C101" s="11"/>
      <c r="D101" s="11"/>
      <c r="E101" s="11"/>
      <c r="F101" s="11" t="str">
        <f t="shared" si="0"/>
        <v/>
      </c>
      <c r="G101" s="11">
        <f>MONTH(Expenses!$A101)</f>
        <v>1</v>
      </c>
      <c r="H101" s="11"/>
      <c r="I101" s="11"/>
      <c r="J101" s="11">
        <f>Expenses!$I101-Expenses!$H101</f>
        <v>0</v>
      </c>
    </row>
    <row r="102" spans="1:10" ht="14.25" customHeight="1">
      <c r="A102" s="10"/>
      <c r="B102" s="6"/>
      <c r="C102" s="11"/>
      <c r="D102" s="11"/>
      <c r="E102" s="11"/>
      <c r="F102" s="11" t="str">
        <f t="shared" si="0"/>
        <v/>
      </c>
      <c r="G102" s="11">
        <f>MONTH(Expenses!$A102)</f>
        <v>1</v>
      </c>
      <c r="H102" s="11"/>
      <c r="I102" s="11"/>
      <c r="J102" s="11">
        <f>Expenses!$I102-Expenses!$H102</f>
        <v>0</v>
      </c>
    </row>
    <row r="103" spans="1:10" ht="14.25" customHeight="1">
      <c r="A103" s="10"/>
      <c r="B103" s="6"/>
      <c r="C103" s="11"/>
      <c r="D103" s="11"/>
      <c r="E103" s="11"/>
      <c r="F103" s="11" t="str">
        <f t="shared" si="0"/>
        <v/>
      </c>
      <c r="G103" s="11">
        <f>MONTH(Expenses!$A103)</f>
        <v>1</v>
      </c>
      <c r="H103" s="11"/>
      <c r="I103" s="11"/>
      <c r="J103" s="11">
        <f>Expenses!$I103-Expenses!$H103</f>
        <v>0</v>
      </c>
    </row>
    <row r="104" spans="1:10" ht="14.25" customHeight="1">
      <c r="A104" s="10"/>
      <c r="B104" s="6"/>
      <c r="C104" s="11"/>
      <c r="D104" s="11"/>
      <c r="E104" s="11"/>
      <c r="F104" s="11" t="str">
        <f t="shared" si="0"/>
        <v/>
      </c>
      <c r="G104" s="11">
        <f>MONTH(Expenses!$A104)</f>
        <v>1</v>
      </c>
      <c r="H104" s="11"/>
      <c r="I104" s="11"/>
      <c r="J104" s="11">
        <f>Expenses!$I104-Expenses!$H104</f>
        <v>0</v>
      </c>
    </row>
    <row r="105" spans="1:10" ht="14.25" customHeight="1">
      <c r="A105" s="10"/>
      <c r="B105" s="6"/>
      <c r="C105" s="11"/>
      <c r="D105" s="11"/>
      <c r="E105" s="11"/>
      <c r="F105" s="11" t="str">
        <f t="shared" si="0"/>
        <v/>
      </c>
      <c r="G105" s="11">
        <f>MONTH(Expenses!$A105)</f>
        <v>1</v>
      </c>
      <c r="H105" s="11"/>
      <c r="I105" s="11"/>
      <c r="J105" s="11">
        <f>Expenses!$I105-Expenses!$H105</f>
        <v>0</v>
      </c>
    </row>
    <row r="106" spans="1:10" ht="14.25" customHeight="1">
      <c r="A106" s="10"/>
      <c r="B106" s="6"/>
      <c r="C106" s="11"/>
      <c r="D106" s="11"/>
      <c r="E106" s="11"/>
      <c r="F106" s="11" t="str">
        <f t="shared" si="0"/>
        <v/>
      </c>
      <c r="G106" s="11">
        <f>MONTH(Expenses!$A106)</f>
        <v>1</v>
      </c>
      <c r="H106" s="11"/>
      <c r="I106" s="11"/>
      <c r="J106" s="11">
        <f>Expenses!$I106-Expenses!$H106</f>
        <v>0</v>
      </c>
    </row>
    <row r="107" spans="1:10" ht="14.25" customHeight="1">
      <c r="A107" s="10"/>
      <c r="B107" s="6"/>
      <c r="C107" s="11"/>
      <c r="D107" s="11"/>
      <c r="E107" s="11"/>
      <c r="F107" s="11" t="str">
        <f t="shared" si="0"/>
        <v/>
      </c>
      <c r="G107" s="11">
        <f>MONTH(Expenses!$A107)</f>
        <v>1</v>
      </c>
      <c r="H107" s="11"/>
      <c r="I107" s="11"/>
      <c r="J107" s="11">
        <f>Expenses!$I107-Expenses!$H107</f>
        <v>0</v>
      </c>
    </row>
    <row r="108" spans="1:10" ht="14.25" customHeight="1">
      <c r="A108" s="10"/>
      <c r="B108" s="6"/>
      <c r="C108" s="11"/>
      <c r="D108" s="11"/>
      <c r="E108" s="11"/>
      <c r="F108" s="11" t="str">
        <f t="shared" si="0"/>
        <v/>
      </c>
      <c r="G108" s="11">
        <f>MONTH(Expenses!$A108)</f>
        <v>1</v>
      </c>
      <c r="H108" s="11"/>
      <c r="I108" s="11"/>
      <c r="J108" s="11">
        <f>Expenses!$I108-Expenses!$H108</f>
        <v>0</v>
      </c>
    </row>
    <row r="109" spans="1:10" ht="14.25" customHeight="1">
      <c r="A109" s="10"/>
      <c r="B109" s="6"/>
      <c r="C109" s="11"/>
      <c r="D109" s="11"/>
      <c r="E109" s="11"/>
      <c r="F109" s="11" t="str">
        <f t="shared" si="0"/>
        <v/>
      </c>
      <c r="G109" s="11">
        <f>MONTH(Expenses!$A109)</f>
        <v>1</v>
      </c>
      <c r="H109" s="11"/>
      <c r="I109" s="11"/>
      <c r="J109" s="11">
        <f>Expenses!$I109-Expenses!$H109</f>
        <v>0</v>
      </c>
    </row>
    <row r="110" spans="1:10" ht="14.25" customHeight="1">
      <c r="A110" s="10"/>
      <c r="B110" s="6"/>
      <c r="C110" s="11"/>
      <c r="D110" s="11"/>
      <c r="E110" s="11"/>
      <c r="F110" s="11" t="str">
        <f t="shared" si="0"/>
        <v/>
      </c>
      <c r="G110" s="11">
        <f>MONTH(Expenses!$A110)</f>
        <v>1</v>
      </c>
      <c r="H110" s="11"/>
      <c r="I110" s="11"/>
      <c r="J110" s="11">
        <f>Expenses!$I110-Expenses!$H110</f>
        <v>0</v>
      </c>
    </row>
    <row r="111" spans="1:10" ht="14.25" customHeight="1">
      <c r="A111" s="10"/>
      <c r="B111" s="6"/>
      <c r="C111" s="11"/>
      <c r="D111" s="11"/>
      <c r="E111" s="11"/>
      <c r="F111" s="11" t="str">
        <f t="shared" si="0"/>
        <v/>
      </c>
      <c r="G111" s="11">
        <f>MONTH(Expenses!$A111)</f>
        <v>1</v>
      </c>
      <c r="H111" s="11"/>
      <c r="I111" s="11"/>
      <c r="J111" s="11">
        <f>Expenses!$I111-Expenses!$H111</f>
        <v>0</v>
      </c>
    </row>
    <row r="112" spans="1:10" ht="14.25" customHeight="1">
      <c r="A112" s="10"/>
      <c r="B112" s="6"/>
      <c r="C112" s="11"/>
      <c r="D112" s="11"/>
      <c r="E112" s="11"/>
      <c r="F112" s="11" t="str">
        <f t="shared" si="0"/>
        <v/>
      </c>
      <c r="G112" s="11">
        <f>MONTH(Expenses!$A112)</f>
        <v>1</v>
      </c>
      <c r="H112" s="11"/>
      <c r="I112" s="11"/>
      <c r="J112" s="11">
        <f>Expenses!$I112-Expenses!$H112</f>
        <v>0</v>
      </c>
    </row>
    <row r="113" spans="1:10" ht="14.25" customHeight="1">
      <c r="A113" s="10"/>
      <c r="B113" s="6"/>
      <c r="C113" s="11"/>
      <c r="D113" s="11"/>
      <c r="E113" s="11"/>
      <c r="F113" s="11" t="str">
        <f t="shared" si="0"/>
        <v/>
      </c>
      <c r="G113" s="11">
        <f>MONTH(Expenses!$A113)</f>
        <v>1</v>
      </c>
      <c r="H113" s="11"/>
      <c r="I113" s="11"/>
      <c r="J113" s="11">
        <f>Expenses!$I113-Expenses!$H113</f>
        <v>0</v>
      </c>
    </row>
    <row r="114" spans="1:10" ht="14.25" customHeight="1">
      <c r="A114" s="10"/>
      <c r="B114" s="6"/>
      <c r="C114" s="11"/>
      <c r="D114" s="11"/>
      <c r="E114" s="11"/>
      <c r="F114" s="11" t="str">
        <f t="shared" si="0"/>
        <v/>
      </c>
      <c r="G114" s="11">
        <f>MONTH(Expenses!$A114)</f>
        <v>1</v>
      </c>
      <c r="H114" s="11"/>
      <c r="I114" s="11"/>
      <c r="J114" s="11">
        <f>Expenses!$I114-Expenses!$H114</f>
        <v>0</v>
      </c>
    </row>
    <row r="115" spans="1:10" ht="14.25" customHeight="1">
      <c r="A115" s="10"/>
      <c r="B115" s="6"/>
      <c r="C115" s="11"/>
      <c r="D115" s="11"/>
      <c r="E115" s="11"/>
      <c r="F115" s="11" t="str">
        <f t="shared" si="0"/>
        <v/>
      </c>
      <c r="G115" s="11">
        <f>MONTH(Expenses!$A115)</f>
        <v>1</v>
      </c>
      <c r="H115" s="11"/>
      <c r="I115" s="11"/>
      <c r="J115" s="11">
        <f>Expenses!$I115-Expenses!$H115</f>
        <v>0</v>
      </c>
    </row>
    <row r="116" spans="1:10" ht="14.25" customHeight="1">
      <c r="A116" s="10"/>
      <c r="B116" s="6"/>
      <c r="C116" s="11"/>
      <c r="D116" s="11"/>
      <c r="E116" s="11"/>
      <c r="F116" s="11" t="str">
        <f t="shared" si="0"/>
        <v/>
      </c>
      <c r="G116" s="11">
        <f>MONTH(Expenses!$A116)</f>
        <v>1</v>
      </c>
      <c r="H116" s="11"/>
      <c r="I116" s="11"/>
      <c r="J116" s="11">
        <f>Expenses!$I116-Expenses!$H116</f>
        <v>0</v>
      </c>
    </row>
    <row r="117" spans="1:10" ht="14.25" customHeight="1">
      <c r="A117" s="10"/>
      <c r="B117" s="6"/>
      <c r="C117" s="11"/>
      <c r="D117" s="11"/>
      <c r="E117" s="11"/>
      <c r="F117" s="11" t="str">
        <f t="shared" si="0"/>
        <v/>
      </c>
      <c r="G117" s="11">
        <f>MONTH(Expenses!$A117)</f>
        <v>1</v>
      </c>
      <c r="H117" s="11"/>
      <c r="I117" s="11"/>
      <c r="J117" s="11">
        <f>Expenses!$I117-Expenses!$H117</f>
        <v>0</v>
      </c>
    </row>
    <row r="118" spans="1:10" ht="14.25" customHeight="1">
      <c r="A118" s="10"/>
      <c r="B118" s="6"/>
      <c r="C118" s="11"/>
      <c r="D118" s="11"/>
      <c r="E118" s="11"/>
      <c r="F118" s="11" t="str">
        <f t="shared" si="0"/>
        <v/>
      </c>
      <c r="G118" s="11">
        <f>MONTH(Expenses!$A118)</f>
        <v>1</v>
      </c>
      <c r="H118" s="11"/>
      <c r="I118" s="11"/>
      <c r="J118" s="11">
        <f>Expenses!$I118-Expenses!$H118</f>
        <v>0</v>
      </c>
    </row>
    <row r="119" spans="1:10" ht="14.25" customHeight="1">
      <c r="A119" s="10"/>
      <c r="B119" s="6"/>
      <c r="C119" s="11"/>
      <c r="D119" s="11"/>
      <c r="E119" s="11"/>
      <c r="F119" s="11" t="str">
        <f t="shared" si="0"/>
        <v/>
      </c>
      <c r="G119" s="11">
        <f>MONTH(Expenses!$A119)</f>
        <v>1</v>
      </c>
      <c r="H119" s="11"/>
      <c r="I119" s="11"/>
      <c r="J119" s="11">
        <f>Expenses!$I119-Expenses!$H119</f>
        <v>0</v>
      </c>
    </row>
    <row r="120" spans="1:10" ht="14.25" customHeight="1">
      <c r="A120" s="10"/>
      <c r="B120" s="6"/>
      <c r="C120" s="11"/>
      <c r="D120" s="11"/>
      <c r="E120" s="11"/>
      <c r="F120" s="11" t="str">
        <f t="shared" si="0"/>
        <v/>
      </c>
      <c r="G120" s="11">
        <f>MONTH(Expenses!$A120)</f>
        <v>1</v>
      </c>
      <c r="H120" s="11"/>
      <c r="I120" s="11"/>
      <c r="J120" s="11">
        <f>Expenses!$I120-Expenses!$H120</f>
        <v>0</v>
      </c>
    </row>
    <row r="121" spans="1:10" ht="14.25" customHeight="1">
      <c r="A121" s="10"/>
      <c r="B121" s="6"/>
      <c r="C121" s="11"/>
      <c r="D121" s="11"/>
      <c r="E121" s="11"/>
      <c r="F121" s="11" t="str">
        <f t="shared" si="0"/>
        <v/>
      </c>
      <c r="G121" s="11">
        <f>MONTH(Expenses!$A121)</f>
        <v>1</v>
      </c>
      <c r="H121" s="11"/>
      <c r="I121" s="11"/>
      <c r="J121" s="11">
        <f>Expenses!$I121-Expenses!$H121</f>
        <v>0</v>
      </c>
    </row>
    <row r="122" spans="1:10" ht="14.25" customHeight="1">
      <c r="A122" s="10"/>
      <c r="B122" s="6"/>
      <c r="C122" s="11"/>
      <c r="D122" s="11"/>
      <c r="E122" s="11"/>
      <c r="F122" s="11" t="str">
        <f t="shared" si="0"/>
        <v/>
      </c>
      <c r="G122" s="11">
        <f>MONTH(Expenses!$A122)</f>
        <v>1</v>
      </c>
      <c r="H122" s="11"/>
      <c r="I122" s="11"/>
      <c r="J122" s="11">
        <f>Expenses!$I122-Expenses!$H122</f>
        <v>0</v>
      </c>
    </row>
    <row r="123" spans="1:10" ht="14.25" customHeight="1">
      <c r="A123" s="10"/>
      <c r="B123" s="6"/>
      <c r="C123" s="11"/>
      <c r="D123" s="11"/>
      <c r="E123" s="11"/>
      <c r="F123" s="11" t="str">
        <f t="shared" si="0"/>
        <v/>
      </c>
      <c r="G123" s="11">
        <f>MONTH(Expenses!$A123)</f>
        <v>1</v>
      </c>
      <c r="H123" s="11"/>
      <c r="I123" s="11"/>
      <c r="J123" s="11">
        <f>Expenses!$I123-Expenses!$H123</f>
        <v>0</v>
      </c>
    </row>
    <row r="124" spans="1:10" ht="14.25" customHeight="1">
      <c r="A124" s="10"/>
      <c r="B124" s="6"/>
      <c r="C124" s="11"/>
      <c r="D124" s="11"/>
      <c r="E124" s="11"/>
      <c r="F124" s="11" t="str">
        <f t="shared" si="0"/>
        <v/>
      </c>
      <c r="G124" s="11">
        <f>MONTH(Expenses!$A124)</f>
        <v>1</v>
      </c>
      <c r="H124" s="11"/>
      <c r="I124" s="11"/>
      <c r="J124" s="11">
        <f>Expenses!$I124-Expenses!$H124</f>
        <v>0</v>
      </c>
    </row>
    <row r="125" spans="1:10" ht="14.25" customHeight="1">
      <c r="A125" s="10"/>
      <c r="B125" s="6"/>
      <c r="C125" s="11"/>
      <c r="D125" s="11"/>
      <c r="E125" s="11"/>
      <c r="F125" s="11" t="str">
        <f t="shared" si="0"/>
        <v/>
      </c>
      <c r="G125" s="11">
        <f>MONTH(Expenses!$A125)</f>
        <v>1</v>
      </c>
      <c r="H125" s="11"/>
      <c r="I125" s="11"/>
      <c r="J125" s="11">
        <f>Expenses!$I125-Expenses!$H125</f>
        <v>0</v>
      </c>
    </row>
    <row r="126" spans="1:10" ht="14.25" customHeight="1">
      <c r="A126" s="10"/>
      <c r="B126" s="6"/>
      <c r="C126" s="11"/>
      <c r="D126" s="11"/>
      <c r="E126" s="11"/>
      <c r="F126" s="11" t="str">
        <f t="shared" si="0"/>
        <v/>
      </c>
      <c r="G126" s="11">
        <f>MONTH(Expenses!$A126)</f>
        <v>1</v>
      </c>
      <c r="H126" s="11"/>
      <c r="I126" s="11"/>
      <c r="J126" s="11">
        <f>Expenses!$I126-Expenses!$H126</f>
        <v>0</v>
      </c>
    </row>
    <row r="127" spans="1:10" ht="14.25" customHeight="1">
      <c r="A127" s="10"/>
      <c r="B127" s="6"/>
      <c r="C127" s="11"/>
      <c r="D127" s="11"/>
      <c r="E127" s="11"/>
      <c r="F127" s="11" t="str">
        <f t="shared" si="0"/>
        <v/>
      </c>
      <c r="G127" s="11">
        <f>MONTH(Expenses!$A127)</f>
        <v>1</v>
      </c>
      <c r="H127" s="11"/>
      <c r="I127" s="11"/>
      <c r="J127" s="11">
        <f>Expenses!$I127-Expenses!$H127</f>
        <v>0</v>
      </c>
    </row>
    <row r="128" spans="1:10" ht="14.25" customHeight="1">
      <c r="A128" s="10"/>
      <c r="B128" s="6"/>
      <c r="C128" s="11"/>
      <c r="D128" s="11"/>
      <c r="E128" s="11"/>
      <c r="F128" s="11" t="str">
        <f t="shared" si="0"/>
        <v/>
      </c>
      <c r="G128" s="11">
        <f>MONTH(Expenses!$A128)</f>
        <v>1</v>
      </c>
      <c r="H128" s="11"/>
      <c r="I128" s="11"/>
      <c r="J128" s="11">
        <f>Expenses!$I128-Expenses!$H128</f>
        <v>0</v>
      </c>
    </row>
    <row r="129" spans="1:10" ht="14.25" customHeight="1">
      <c r="A129" s="10"/>
      <c r="B129" s="6"/>
      <c r="C129" s="11"/>
      <c r="D129" s="11"/>
      <c r="E129" s="11"/>
      <c r="F129" s="11" t="str">
        <f t="shared" si="0"/>
        <v/>
      </c>
      <c r="G129" s="11">
        <f>MONTH(Expenses!$A129)</f>
        <v>1</v>
      </c>
      <c r="H129" s="11"/>
      <c r="I129" s="11"/>
      <c r="J129" s="11">
        <f>Expenses!$I129-Expenses!$H129</f>
        <v>0</v>
      </c>
    </row>
    <row r="130" spans="1:10" ht="14.25" customHeight="1">
      <c r="A130" s="10"/>
      <c r="B130" s="6"/>
      <c r="C130" s="11"/>
      <c r="D130" s="11"/>
      <c r="E130" s="11"/>
      <c r="F130" s="11" t="str">
        <f t="shared" si="0"/>
        <v/>
      </c>
      <c r="G130" s="11">
        <f>MONTH(Expenses!$A130)</f>
        <v>1</v>
      </c>
      <c r="H130" s="11"/>
      <c r="I130" s="11"/>
      <c r="J130" s="11">
        <f>Expenses!$I130-Expenses!$H130</f>
        <v>0</v>
      </c>
    </row>
    <row r="131" spans="1:10" ht="14.25" customHeight="1">
      <c r="A131" s="10"/>
      <c r="B131" s="6"/>
      <c r="C131" s="11"/>
      <c r="D131" s="11"/>
      <c r="E131" s="11"/>
      <c r="F131" s="11" t="str">
        <f t="shared" si="0"/>
        <v/>
      </c>
      <c r="G131" s="11">
        <f>MONTH(Expenses!$A131)</f>
        <v>1</v>
      </c>
      <c r="H131" s="11"/>
      <c r="I131" s="11"/>
      <c r="J131" s="11">
        <f>Expenses!$I131-Expenses!$H131</f>
        <v>0</v>
      </c>
    </row>
    <row r="132" spans="1:10" ht="14.25" customHeight="1">
      <c r="A132" s="10"/>
      <c r="B132" s="6"/>
      <c r="C132" s="11"/>
      <c r="D132" s="11"/>
      <c r="E132" s="11"/>
      <c r="F132" s="11" t="str">
        <f t="shared" si="0"/>
        <v/>
      </c>
      <c r="G132" s="11">
        <f>MONTH(Expenses!$A132)</f>
        <v>1</v>
      </c>
      <c r="H132" s="11"/>
      <c r="I132" s="11"/>
      <c r="J132" s="11">
        <f>Expenses!$I132-Expenses!$H132</f>
        <v>0</v>
      </c>
    </row>
    <row r="133" spans="1:10" ht="14.25" customHeight="1">
      <c r="A133" s="10"/>
      <c r="B133" s="6"/>
      <c r="C133" s="11"/>
      <c r="D133" s="11"/>
      <c r="E133" s="11"/>
      <c r="F133" s="11" t="str">
        <f t="shared" si="0"/>
        <v/>
      </c>
      <c r="G133" s="11">
        <f>MONTH(Expenses!$A133)</f>
        <v>1</v>
      </c>
      <c r="H133" s="11"/>
      <c r="I133" s="11"/>
      <c r="J133" s="11">
        <f>Expenses!$I133-Expenses!$H133</f>
        <v>0</v>
      </c>
    </row>
    <row r="134" spans="1:10" ht="14.25" customHeight="1">
      <c r="A134" s="10"/>
      <c r="B134" s="6"/>
      <c r="C134" s="11"/>
      <c r="D134" s="11"/>
      <c r="E134" s="11"/>
      <c r="F134" s="11" t="str">
        <f t="shared" si="0"/>
        <v/>
      </c>
      <c r="G134" s="11">
        <f>MONTH(Expenses!$A134)</f>
        <v>1</v>
      </c>
      <c r="H134" s="11"/>
      <c r="I134" s="11"/>
      <c r="J134" s="11">
        <f>Expenses!$I134-Expenses!$H134</f>
        <v>0</v>
      </c>
    </row>
    <row r="135" spans="1:10" ht="14.25" customHeight="1">
      <c r="A135" s="10"/>
      <c r="B135" s="6"/>
      <c r="C135" s="11"/>
      <c r="D135" s="11"/>
      <c r="E135" s="11"/>
      <c r="F135" s="11" t="str">
        <f t="shared" si="0"/>
        <v/>
      </c>
      <c r="G135" s="11">
        <f>MONTH(Expenses!$A135)</f>
        <v>1</v>
      </c>
      <c r="H135" s="11"/>
      <c r="I135" s="11"/>
      <c r="J135" s="11">
        <f>Expenses!$I135-Expenses!$H135</f>
        <v>0</v>
      </c>
    </row>
    <row r="136" spans="1:10" ht="14.25" customHeight="1">
      <c r="A136" s="10"/>
      <c r="B136" s="6"/>
      <c r="C136" s="11"/>
      <c r="D136" s="11"/>
      <c r="E136" s="11"/>
      <c r="F136" s="11" t="str">
        <f t="shared" si="0"/>
        <v/>
      </c>
      <c r="G136" s="11">
        <f>MONTH(Expenses!$A136)</f>
        <v>1</v>
      </c>
      <c r="H136" s="11"/>
      <c r="I136" s="11"/>
      <c r="J136" s="11">
        <f>Expenses!$I136-Expenses!$H136</f>
        <v>0</v>
      </c>
    </row>
    <row r="137" spans="1:10" ht="14.25" customHeight="1">
      <c r="A137" s="10"/>
      <c r="B137" s="6"/>
      <c r="C137" s="11"/>
      <c r="D137" s="11"/>
      <c r="E137" s="11"/>
      <c r="F137" s="11" t="str">
        <f t="shared" si="0"/>
        <v/>
      </c>
      <c r="G137" s="11">
        <f>MONTH(Expenses!$A137)</f>
        <v>1</v>
      </c>
      <c r="H137" s="11"/>
      <c r="I137" s="11"/>
      <c r="J137" s="11">
        <f>Expenses!$I137-Expenses!$H137</f>
        <v>0</v>
      </c>
    </row>
    <row r="138" spans="1:10" ht="14.25" customHeight="1">
      <c r="A138" s="10"/>
      <c r="B138" s="6"/>
      <c r="C138" s="11"/>
      <c r="D138" s="11"/>
      <c r="E138" s="11"/>
      <c r="F138" s="11" t="str">
        <f t="shared" si="0"/>
        <v/>
      </c>
      <c r="G138" s="11">
        <f>MONTH(Expenses!$A138)</f>
        <v>1</v>
      </c>
      <c r="H138" s="11"/>
      <c r="I138" s="11"/>
      <c r="J138" s="11">
        <f>Expenses!$I138-Expenses!$H138</f>
        <v>0</v>
      </c>
    </row>
    <row r="139" spans="1:10" ht="14.25" customHeight="1">
      <c r="A139" s="10"/>
      <c r="B139" s="6"/>
      <c r="C139" s="11"/>
      <c r="D139" s="11"/>
      <c r="E139" s="11"/>
      <c r="F139" s="11" t="str">
        <f t="shared" si="0"/>
        <v/>
      </c>
      <c r="G139" s="11">
        <f>MONTH(Expenses!$A139)</f>
        <v>1</v>
      </c>
      <c r="H139" s="11"/>
      <c r="I139" s="11"/>
      <c r="J139" s="11">
        <f>Expenses!$I139-Expenses!$H139</f>
        <v>0</v>
      </c>
    </row>
    <row r="140" spans="1:10" ht="14.25" customHeight="1">
      <c r="A140" s="10"/>
      <c r="B140" s="6"/>
      <c r="C140" s="11"/>
      <c r="D140" s="11"/>
      <c r="E140" s="11"/>
      <c r="F140" s="11" t="str">
        <f t="shared" si="0"/>
        <v/>
      </c>
      <c r="G140" s="11">
        <f>MONTH(Expenses!$A140)</f>
        <v>1</v>
      </c>
      <c r="H140" s="11"/>
      <c r="I140" s="11"/>
      <c r="J140" s="11">
        <f>Expenses!$I140-Expenses!$H140</f>
        <v>0</v>
      </c>
    </row>
    <row r="141" spans="1:10" ht="14.25" customHeight="1">
      <c r="A141" s="10"/>
      <c r="B141" s="6"/>
      <c r="C141" s="11"/>
      <c r="D141" s="11"/>
      <c r="E141" s="11"/>
      <c r="F141" s="11" t="str">
        <f t="shared" si="0"/>
        <v/>
      </c>
      <c r="G141" s="11">
        <f>MONTH(Expenses!$A141)</f>
        <v>1</v>
      </c>
      <c r="H141" s="11"/>
      <c r="I141" s="11"/>
      <c r="J141" s="11">
        <f>Expenses!$I141-Expenses!$H141</f>
        <v>0</v>
      </c>
    </row>
    <row r="142" spans="1:10" ht="14.25" customHeight="1">
      <c r="A142" s="10"/>
      <c r="B142" s="6"/>
      <c r="C142" s="11"/>
      <c r="D142" s="11"/>
      <c r="E142" s="11"/>
      <c r="F142" s="11" t="str">
        <f t="shared" si="0"/>
        <v/>
      </c>
      <c r="G142" s="11">
        <f>MONTH(Expenses!$A142)</f>
        <v>1</v>
      </c>
      <c r="H142" s="11"/>
      <c r="I142" s="11"/>
      <c r="J142" s="11">
        <f>Expenses!$I142-Expenses!$H142</f>
        <v>0</v>
      </c>
    </row>
    <row r="143" spans="1:10" ht="14.25" customHeight="1">
      <c r="A143" s="10"/>
      <c r="B143" s="6"/>
      <c r="C143" s="11"/>
      <c r="D143" s="11"/>
      <c r="E143" s="11"/>
      <c r="F143" s="11" t="str">
        <f t="shared" si="0"/>
        <v/>
      </c>
      <c r="G143" s="11">
        <f>MONTH(Expenses!$A143)</f>
        <v>1</v>
      </c>
      <c r="H143" s="11"/>
      <c r="I143" s="11"/>
      <c r="J143" s="11">
        <f>Expenses!$I143-Expenses!$H143</f>
        <v>0</v>
      </c>
    </row>
    <row r="144" spans="1:10" ht="14.25" customHeight="1">
      <c r="A144" s="10"/>
      <c r="B144" s="6"/>
      <c r="C144" s="11"/>
      <c r="D144" s="11"/>
      <c r="E144" s="11"/>
      <c r="F144" s="11" t="str">
        <f t="shared" si="0"/>
        <v/>
      </c>
      <c r="G144" s="11">
        <f>MONTH(Expenses!$A144)</f>
        <v>1</v>
      </c>
      <c r="H144" s="11"/>
      <c r="I144" s="11"/>
      <c r="J144" s="11">
        <f>Expenses!$I144-Expenses!$H144</f>
        <v>0</v>
      </c>
    </row>
    <row r="145" spans="1:10" ht="14.25" customHeight="1">
      <c r="A145" s="10"/>
      <c r="B145" s="6"/>
      <c r="C145" s="11"/>
      <c r="D145" s="11"/>
      <c r="E145" s="11"/>
      <c r="F145" s="11" t="str">
        <f t="shared" si="0"/>
        <v/>
      </c>
      <c r="G145" s="11">
        <f>MONTH(Expenses!$A145)</f>
        <v>1</v>
      </c>
      <c r="H145" s="11"/>
      <c r="I145" s="11"/>
      <c r="J145" s="11">
        <f>Expenses!$I145-Expenses!$H145</f>
        <v>0</v>
      </c>
    </row>
    <row r="146" spans="1:10" ht="14.25" customHeight="1">
      <c r="A146" s="10"/>
      <c r="B146" s="6"/>
      <c r="C146" s="11"/>
      <c r="D146" s="11"/>
      <c r="E146" s="11"/>
      <c r="F146" s="11" t="str">
        <f t="shared" si="0"/>
        <v/>
      </c>
      <c r="G146" s="11">
        <f>MONTH(Expenses!$A146)</f>
        <v>1</v>
      </c>
      <c r="H146" s="11"/>
      <c r="I146" s="11"/>
      <c r="J146" s="11">
        <f>Expenses!$I146-Expenses!$H146</f>
        <v>0</v>
      </c>
    </row>
    <row r="147" spans="1:10" ht="14.25" customHeight="1">
      <c r="A147" s="10"/>
      <c r="B147" s="6"/>
      <c r="C147" s="11"/>
      <c r="D147" s="11"/>
      <c r="E147" s="11"/>
      <c r="F147" s="11" t="str">
        <f t="shared" si="0"/>
        <v/>
      </c>
      <c r="G147" s="11">
        <f>MONTH(Expenses!$A147)</f>
        <v>1</v>
      </c>
      <c r="H147" s="11"/>
      <c r="I147" s="11"/>
      <c r="J147" s="11">
        <f>Expenses!$I147-Expenses!$H147</f>
        <v>0</v>
      </c>
    </row>
    <row r="148" spans="1:10" ht="14.25" customHeight="1">
      <c r="A148" s="10"/>
      <c r="B148" s="6"/>
      <c r="C148" s="11"/>
      <c r="D148" s="11"/>
      <c r="E148" s="11"/>
      <c r="F148" s="11" t="str">
        <f t="shared" si="0"/>
        <v/>
      </c>
      <c r="G148" s="11">
        <f>MONTH(Expenses!$A148)</f>
        <v>1</v>
      </c>
      <c r="H148" s="11"/>
      <c r="I148" s="11"/>
      <c r="J148" s="11">
        <f>Expenses!$I148-Expenses!$H148</f>
        <v>0</v>
      </c>
    </row>
    <row r="149" spans="1:10" ht="14.25" customHeight="1">
      <c r="A149" s="10"/>
      <c r="B149" s="6"/>
      <c r="C149" s="11"/>
      <c r="D149" s="11"/>
      <c r="E149" s="11"/>
      <c r="F149" s="11" t="str">
        <f t="shared" si="0"/>
        <v/>
      </c>
      <c r="G149" s="11">
        <f>MONTH(Expenses!$A149)</f>
        <v>1</v>
      </c>
      <c r="H149" s="11"/>
      <c r="I149" s="11"/>
      <c r="J149" s="11">
        <f>Expenses!$I149-Expenses!$H149</f>
        <v>0</v>
      </c>
    </row>
    <row r="150" spans="1:10" ht="14.25" customHeight="1">
      <c r="A150" s="10"/>
      <c r="B150" s="6"/>
      <c r="C150" s="11"/>
      <c r="D150" s="11"/>
      <c r="E150" s="11"/>
      <c r="F150" s="11" t="str">
        <f t="shared" si="0"/>
        <v/>
      </c>
      <c r="G150" s="11">
        <f>MONTH(Expenses!$A150)</f>
        <v>1</v>
      </c>
      <c r="H150" s="11"/>
      <c r="I150" s="11"/>
      <c r="J150" s="11">
        <f>Expenses!$I150-Expenses!$H150</f>
        <v>0</v>
      </c>
    </row>
    <row r="151" spans="1:10" ht="14.25" customHeight="1">
      <c r="A151" s="10"/>
      <c r="B151" s="6"/>
      <c r="C151" s="11"/>
      <c r="D151" s="11"/>
      <c r="E151" s="11"/>
      <c r="F151" s="11" t="str">
        <f t="shared" si="0"/>
        <v/>
      </c>
      <c r="G151" s="11">
        <f>MONTH(Expenses!$A151)</f>
        <v>1</v>
      </c>
      <c r="H151" s="11"/>
      <c r="I151" s="11"/>
      <c r="J151" s="11">
        <f>Expenses!$I151-Expenses!$H151</f>
        <v>0</v>
      </c>
    </row>
    <row r="152" spans="1:10" ht="14.25" customHeight="1">
      <c r="A152" s="10"/>
      <c r="B152" s="6"/>
      <c r="C152" s="11"/>
      <c r="D152" s="11"/>
      <c r="E152" s="11"/>
      <c r="F152" s="11" t="str">
        <f t="shared" si="0"/>
        <v/>
      </c>
      <c r="G152" s="11">
        <f>MONTH(Expenses!$A152)</f>
        <v>1</v>
      </c>
      <c r="H152" s="11"/>
      <c r="I152" s="11"/>
      <c r="J152" s="11">
        <f>Expenses!$I152-Expenses!$H152</f>
        <v>0</v>
      </c>
    </row>
    <row r="153" spans="1:10" ht="14.25" customHeight="1">
      <c r="A153" s="10"/>
      <c r="B153" s="6"/>
      <c r="C153" s="11"/>
      <c r="D153" s="11"/>
      <c r="E153" s="11"/>
      <c r="F153" s="11" t="str">
        <f t="shared" si="0"/>
        <v/>
      </c>
      <c r="G153" s="11">
        <f>MONTH(Expenses!$A153)</f>
        <v>1</v>
      </c>
      <c r="H153" s="11"/>
      <c r="I153" s="11"/>
      <c r="J153" s="11">
        <f>Expenses!$I153-Expenses!$H153</f>
        <v>0</v>
      </c>
    </row>
    <row r="154" spans="1:10" ht="14.25" customHeight="1">
      <c r="A154" s="10"/>
      <c r="B154" s="6"/>
      <c r="C154" s="11"/>
      <c r="D154" s="11"/>
      <c r="E154" s="11"/>
      <c r="F154" s="11" t="str">
        <f t="shared" si="0"/>
        <v/>
      </c>
      <c r="G154" s="11">
        <f>MONTH(Expenses!$A154)</f>
        <v>1</v>
      </c>
      <c r="H154" s="11"/>
      <c r="I154" s="11"/>
      <c r="J154" s="11">
        <f>Expenses!$I154-Expenses!$H154</f>
        <v>0</v>
      </c>
    </row>
    <row r="155" spans="1:10" ht="14.25" customHeight="1">
      <c r="A155" s="10"/>
      <c r="B155" s="6"/>
      <c r="C155" s="11"/>
      <c r="D155" s="11"/>
      <c r="E155" s="11"/>
      <c r="F155" s="11" t="str">
        <f t="shared" si="0"/>
        <v/>
      </c>
      <c r="G155" s="11">
        <f>MONTH(Expenses!$A155)</f>
        <v>1</v>
      </c>
      <c r="H155" s="11"/>
      <c r="I155" s="11"/>
      <c r="J155" s="11">
        <f>Expenses!$I155-Expenses!$H155</f>
        <v>0</v>
      </c>
    </row>
    <row r="156" spans="1:10" ht="14.25" customHeight="1">
      <c r="A156" s="10"/>
      <c r="B156" s="6"/>
      <c r="C156" s="11"/>
      <c r="D156" s="11"/>
      <c r="E156" s="11"/>
      <c r="F156" s="11" t="str">
        <f t="shared" si="0"/>
        <v/>
      </c>
      <c r="G156" s="11">
        <f>MONTH(Expenses!$A156)</f>
        <v>1</v>
      </c>
      <c r="H156" s="11"/>
      <c r="I156" s="11"/>
      <c r="J156" s="11">
        <f>Expenses!$I156-Expenses!$H156</f>
        <v>0</v>
      </c>
    </row>
    <row r="157" spans="1:10" ht="14.25" customHeight="1">
      <c r="A157" s="10"/>
      <c r="B157" s="6"/>
      <c r="C157" s="11"/>
      <c r="D157" s="11"/>
      <c r="E157" s="11"/>
      <c r="F157" s="11" t="str">
        <f t="shared" si="0"/>
        <v/>
      </c>
      <c r="G157" s="11">
        <f>MONTH(Expenses!$A157)</f>
        <v>1</v>
      </c>
      <c r="H157" s="11"/>
      <c r="I157" s="11"/>
      <c r="J157" s="11">
        <f>Expenses!$I157-Expenses!$H157</f>
        <v>0</v>
      </c>
    </row>
    <row r="158" spans="1:10" ht="14.25" customHeight="1">
      <c r="A158" s="10"/>
      <c r="B158" s="6"/>
      <c r="C158" s="11"/>
      <c r="D158" s="11"/>
      <c r="E158" s="11"/>
      <c r="F158" s="11" t="str">
        <f t="shared" si="0"/>
        <v/>
      </c>
      <c r="G158" s="11">
        <f>MONTH(Expenses!$A158)</f>
        <v>1</v>
      </c>
      <c r="H158" s="11"/>
      <c r="I158" s="11"/>
      <c r="J158" s="11">
        <f>Expenses!$I158-Expenses!$H158</f>
        <v>0</v>
      </c>
    </row>
    <row r="159" spans="1:10" ht="14.25" customHeight="1">
      <c r="A159" s="10"/>
      <c r="B159" s="6"/>
      <c r="C159" s="11"/>
      <c r="D159" s="11"/>
      <c r="E159" s="11"/>
      <c r="F159" s="11" t="str">
        <f t="shared" si="0"/>
        <v/>
      </c>
      <c r="G159" s="11">
        <f>MONTH(Expenses!$A159)</f>
        <v>1</v>
      </c>
      <c r="H159" s="11"/>
      <c r="I159" s="11"/>
      <c r="J159" s="11">
        <f>Expenses!$I159-Expenses!$H159</f>
        <v>0</v>
      </c>
    </row>
    <row r="160" spans="1:10" ht="14.25" customHeight="1">
      <c r="A160" s="10"/>
      <c r="B160" s="6"/>
      <c r="C160" s="11"/>
      <c r="D160" s="11"/>
      <c r="E160" s="11"/>
      <c r="F160" s="11" t="str">
        <f t="shared" si="0"/>
        <v/>
      </c>
      <c r="G160" s="11">
        <f>MONTH(Expenses!$A160)</f>
        <v>1</v>
      </c>
      <c r="H160" s="11"/>
      <c r="I160" s="11"/>
      <c r="J160" s="11">
        <f>Expenses!$I160-Expenses!$H160</f>
        <v>0</v>
      </c>
    </row>
    <row r="161" spans="1:10" ht="14.25" customHeight="1">
      <c r="A161" s="10"/>
      <c r="B161" s="6"/>
      <c r="C161" s="11"/>
      <c r="D161" s="11"/>
      <c r="E161" s="11"/>
      <c r="F161" s="11" t="str">
        <f t="shared" si="0"/>
        <v/>
      </c>
      <c r="G161" s="11">
        <f>MONTH(Expenses!$A161)</f>
        <v>1</v>
      </c>
      <c r="H161" s="11"/>
      <c r="I161" s="11"/>
      <c r="J161" s="11">
        <f>Expenses!$I161-Expenses!$H161</f>
        <v>0</v>
      </c>
    </row>
    <row r="162" spans="1:10" ht="14.25" customHeight="1">
      <c r="A162" s="10"/>
      <c r="B162" s="6"/>
      <c r="C162" s="11"/>
      <c r="D162" s="11"/>
      <c r="E162" s="11"/>
      <c r="F162" s="11" t="str">
        <f t="shared" si="0"/>
        <v/>
      </c>
      <c r="G162" s="11">
        <f>MONTH(Expenses!$A162)</f>
        <v>1</v>
      </c>
      <c r="H162" s="11"/>
      <c r="I162" s="11"/>
      <c r="J162" s="11">
        <f>Expenses!$I162-Expenses!$H162</f>
        <v>0</v>
      </c>
    </row>
    <row r="163" spans="1:10" ht="14.25" customHeight="1">
      <c r="A163" s="10"/>
      <c r="B163" s="6"/>
      <c r="C163" s="11"/>
      <c r="D163" s="11"/>
      <c r="E163" s="11"/>
      <c r="F163" s="11" t="str">
        <f t="shared" si="0"/>
        <v/>
      </c>
      <c r="G163" s="11">
        <f>MONTH(Expenses!$A163)</f>
        <v>1</v>
      </c>
      <c r="H163" s="11"/>
      <c r="I163" s="11"/>
      <c r="J163" s="11">
        <f>Expenses!$I163-Expenses!$H163</f>
        <v>0</v>
      </c>
    </row>
    <row r="164" spans="1:10" ht="14.25" customHeight="1">
      <c r="A164" s="10"/>
      <c r="B164" s="6"/>
      <c r="C164" s="11"/>
      <c r="D164" s="11"/>
      <c r="E164" s="11"/>
      <c r="F164" s="11" t="str">
        <f t="shared" si="0"/>
        <v/>
      </c>
      <c r="G164" s="11">
        <f>MONTH(Expenses!$A164)</f>
        <v>1</v>
      </c>
      <c r="H164" s="11"/>
      <c r="I164" s="11"/>
      <c r="J164" s="11">
        <f>Expenses!$I164-Expenses!$H164</f>
        <v>0</v>
      </c>
    </row>
    <row r="165" spans="1:10" ht="14.25" customHeight="1">
      <c r="A165" s="10"/>
      <c r="B165" s="6"/>
      <c r="C165" s="11"/>
      <c r="D165" s="11"/>
      <c r="E165" s="11"/>
      <c r="F165" s="11" t="str">
        <f t="shared" si="0"/>
        <v/>
      </c>
      <c r="G165" s="11">
        <f>MONTH(Expenses!$A165)</f>
        <v>1</v>
      </c>
      <c r="H165" s="11"/>
      <c r="I165" s="11"/>
      <c r="J165" s="11">
        <f>Expenses!$I165-Expenses!$H165</f>
        <v>0</v>
      </c>
    </row>
    <row r="166" spans="1:10" ht="14.25" customHeight="1">
      <c r="A166" s="10"/>
      <c r="B166" s="6"/>
      <c r="C166" s="11"/>
      <c r="D166" s="11"/>
      <c r="E166" s="11"/>
      <c r="F166" s="11" t="str">
        <f t="shared" si="0"/>
        <v/>
      </c>
      <c r="G166" s="11">
        <f>MONTH(Expenses!$A166)</f>
        <v>1</v>
      </c>
      <c r="H166" s="11"/>
      <c r="I166" s="11"/>
      <c r="J166" s="11">
        <f>Expenses!$I166-Expenses!$H166</f>
        <v>0</v>
      </c>
    </row>
    <row r="167" spans="1:10" ht="14.25" customHeight="1">
      <c r="A167" s="10"/>
      <c r="B167" s="6"/>
      <c r="C167" s="11"/>
      <c r="D167" s="11"/>
      <c r="E167" s="11"/>
      <c r="F167" s="11" t="str">
        <f t="shared" si="0"/>
        <v/>
      </c>
      <c r="G167" s="11">
        <f>MONTH(Expenses!$A167)</f>
        <v>1</v>
      </c>
      <c r="H167" s="11"/>
      <c r="I167" s="11"/>
      <c r="J167" s="11">
        <f>Expenses!$I167-Expenses!$H167</f>
        <v>0</v>
      </c>
    </row>
    <row r="168" spans="1:10" ht="14.25" customHeight="1">
      <c r="A168" s="10"/>
      <c r="B168" s="6"/>
      <c r="C168" s="11"/>
      <c r="D168" s="11"/>
      <c r="E168" s="11"/>
      <c r="F168" s="11" t="str">
        <f t="shared" si="0"/>
        <v/>
      </c>
      <c r="G168" s="11">
        <f>MONTH(Expenses!$A168)</f>
        <v>1</v>
      </c>
      <c r="H168" s="11"/>
      <c r="I168" s="11"/>
      <c r="J168" s="11">
        <f>Expenses!$I168-Expenses!$H168</f>
        <v>0</v>
      </c>
    </row>
    <row r="169" spans="1:10" ht="14.25" customHeight="1">
      <c r="A169" s="10"/>
      <c r="B169" s="6"/>
      <c r="C169" s="11"/>
      <c r="D169" s="11"/>
      <c r="E169" s="11"/>
      <c r="F169" s="11" t="str">
        <f t="shared" si="0"/>
        <v/>
      </c>
      <c r="G169" s="11">
        <f>MONTH(Expenses!$A169)</f>
        <v>1</v>
      </c>
      <c r="H169" s="11"/>
      <c r="I169" s="11"/>
      <c r="J169" s="11">
        <f>Expenses!$I169-Expenses!$H169</f>
        <v>0</v>
      </c>
    </row>
    <row r="170" spans="1:10" ht="14.25" customHeight="1">
      <c r="A170" s="10"/>
      <c r="B170" s="6"/>
      <c r="C170" s="11"/>
      <c r="D170" s="11"/>
      <c r="E170" s="11"/>
      <c r="F170" s="11" t="str">
        <f t="shared" si="0"/>
        <v/>
      </c>
      <c r="G170" s="11">
        <f>MONTH(Expenses!$A170)</f>
        <v>1</v>
      </c>
      <c r="H170" s="11"/>
      <c r="I170" s="11"/>
      <c r="J170" s="11">
        <f>Expenses!$I170-Expenses!$H170</f>
        <v>0</v>
      </c>
    </row>
    <row r="171" spans="1:10" ht="14.25" customHeight="1">
      <c r="A171" s="10"/>
      <c r="B171" s="6"/>
      <c r="C171" s="11"/>
      <c r="D171" s="11"/>
      <c r="E171" s="11"/>
      <c r="F171" s="11" t="str">
        <f t="shared" si="0"/>
        <v/>
      </c>
      <c r="G171" s="11">
        <f>MONTH(Expenses!$A171)</f>
        <v>1</v>
      </c>
      <c r="H171" s="11"/>
      <c r="I171" s="11"/>
      <c r="J171" s="11">
        <f>Expenses!$I171-Expenses!$H171</f>
        <v>0</v>
      </c>
    </row>
    <row r="172" spans="1:10" ht="14.25" customHeight="1">
      <c r="A172" s="10"/>
      <c r="B172" s="6"/>
      <c r="C172" s="11"/>
      <c r="D172" s="11"/>
      <c r="E172" s="11"/>
      <c r="F172" s="11" t="str">
        <f t="shared" si="0"/>
        <v/>
      </c>
      <c r="G172" s="11">
        <f>MONTH(Expenses!$A172)</f>
        <v>1</v>
      </c>
      <c r="H172" s="11"/>
      <c r="I172" s="11"/>
      <c r="J172" s="11">
        <f>Expenses!$I172-Expenses!$H172</f>
        <v>0</v>
      </c>
    </row>
    <row r="173" spans="1:10" ht="14.25" customHeight="1">
      <c r="A173" s="10"/>
      <c r="B173" s="6"/>
      <c r="C173" s="11"/>
      <c r="D173" s="11"/>
      <c r="E173" s="11"/>
      <c r="F173" s="11" t="str">
        <f t="shared" si="0"/>
        <v/>
      </c>
      <c r="G173" s="11">
        <f>MONTH(Expenses!$A173)</f>
        <v>1</v>
      </c>
      <c r="H173" s="11"/>
      <c r="I173" s="11"/>
      <c r="J173" s="11">
        <f>Expenses!$I173-Expenses!$H173</f>
        <v>0</v>
      </c>
    </row>
    <row r="174" spans="1:10" ht="14.25" customHeight="1">
      <c r="A174" s="10"/>
      <c r="B174" s="6"/>
      <c r="C174" s="11"/>
      <c r="D174" s="11"/>
      <c r="E174" s="11"/>
      <c r="F174" s="11" t="str">
        <f t="shared" si="0"/>
        <v/>
      </c>
      <c r="G174" s="11">
        <f>MONTH(Expenses!$A174)</f>
        <v>1</v>
      </c>
      <c r="H174" s="11"/>
      <c r="I174" s="11"/>
      <c r="J174" s="11">
        <f>Expenses!$I174-Expenses!$H174</f>
        <v>0</v>
      </c>
    </row>
    <row r="175" spans="1:10" ht="14.25" customHeight="1">
      <c r="A175" s="10"/>
      <c r="B175" s="6"/>
      <c r="C175" s="11"/>
      <c r="D175" s="11"/>
      <c r="E175" s="11"/>
      <c r="F175" s="11" t="str">
        <f t="shared" si="0"/>
        <v/>
      </c>
      <c r="G175" s="11">
        <f>MONTH(Expenses!$A175)</f>
        <v>1</v>
      </c>
      <c r="H175" s="11"/>
      <c r="I175" s="11"/>
      <c r="J175" s="11">
        <f>Expenses!$I175-Expenses!$H175</f>
        <v>0</v>
      </c>
    </row>
    <row r="176" spans="1:10" ht="14.25" customHeight="1">
      <c r="A176" s="10"/>
      <c r="B176" s="6"/>
      <c r="C176" s="11"/>
      <c r="D176" s="11"/>
      <c r="E176" s="11"/>
      <c r="F176" s="11" t="str">
        <f t="shared" si="0"/>
        <v/>
      </c>
      <c r="G176" s="11">
        <f>MONTH(Expenses!$A176)</f>
        <v>1</v>
      </c>
      <c r="H176" s="11"/>
      <c r="I176" s="11"/>
      <c r="J176" s="11">
        <f>Expenses!$I176-Expenses!$H176</f>
        <v>0</v>
      </c>
    </row>
    <row r="177" spans="1:10" ht="14.25" customHeight="1">
      <c r="A177" s="10"/>
      <c r="B177" s="6"/>
      <c r="C177" s="11"/>
      <c r="D177" s="11"/>
      <c r="E177" s="11"/>
      <c r="F177" s="11" t="str">
        <f t="shared" si="0"/>
        <v/>
      </c>
      <c r="G177" s="11">
        <f>MONTH(Expenses!$A177)</f>
        <v>1</v>
      </c>
      <c r="H177" s="11"/>
      <c r="I177" s="11"/>
      <c r="J177" s="11">
        <f>Expenses!$I177-Expenses!$H177</f>
        <v>0</v>
      </c>
    </row>
    <row r="178" spans="1:10" ht="14.25" customHeight="1">
      <c r="A178" s="10"/>
      <c r="B178" s="6"/>
      <c r="C178" s="11"/>
      <c r="D178" s="11"/>
      <c r="E178" s="11"/>
      <c r="F178" s="11" t="str">
        <f t="shared" si="0"/>
        <v/>
      </c>
      <c r="G178" s="11">
        <f>MONTH(Expenses!$A178)</f>
        <v>1</v>
      </c>
      <c r="H178" s="11"/>
      <c r="I178" s="11"/>
      <c r="J178" s="11">
        <f>Expenses!$I178-Expenses!$H178</f>
        <v>0</v>
      </c>
    </row>
    <row r="179" spans="1:10" ht="14.25" customHeight="1">
      <c r="A179" s="10"/>
      <c r="B179" s="6"/>
      <c r="C179" s="11"/>
      <c r="D179" s="11"/>
      <c r="E179" s="11"/>
      <c r="F179" s="11" t="str">
        <f t="shared" si="0"/>
        <v/>
      </c>
      <c r="G179" s="11">
        <f>MONTH(Expenses!$A179)</f>
        <v>1</v>
      </c>
      <c r="H179" s="11"/>
      <c r="I179" s="11"/>
      <c r="J179" s="11">
        <f>Expenses!$I179-Expenses!$H179</f>
        <v>0</v>
      </c>
    </row>
    <row r="180" spans="1:10" ht="14.25" customHeight="1">
      <c r="A180" s="10"/>
      <c r="B180" s="6"/>
      <c r="C180" s="11"/>
      <c r="D180" s="11"/>
      <c r="E180" s="11"/>
      <c r="F180" s="11" t="str">
        <f t="shared" si="0"/>
        <v/>
      </c>
      <c r="G180" s="11">
        <f>MONTH(Expenses!$A180)</f>
        <v>1</v>
      </c>
      <c r="H180" s="11"/>
      <c r="I180" s="11"/>
      <c r="J180" s="11">
        <f>Expenses!$I180-Expenses!$H180</f>
        <v>0</v>
      </c>
    </row>
    <row r="181" spans="1:10" ht="14.25" customHeight="1">
      <c r="A181" s="10"/>
      <c r="B181" s="6"/>
      <c r="C181" s="11"/>
      <c r="D181" s="11"/>
      <c r="E181" s="11"/>
      <c r="F181" s="11" t="str">
        <f t="shared" si="0"/>
        <v/>
      </c>
      <c r="G181" s="11">
        <f>MONTH(Expenses!$A181)</f>
        <v>1</v>
      </c>
      <c r="H181" s="11"/>
      <c r="I181" s="11"/>
      <c r="J181" s="11">
        <f>Expenses!$I181-Expenses!$H181</f>
        <v>0</v>
      </c>
    </row>
    <row r="182" spans="1:10" ht="14.25" customHeight="1">
      <c r="A182" s="10"/>
      <c r="B182" s="6"/>
      <c r="C182" s="11"/>
      <c r="D182" s="11"/>
      <c r="E182" s="11"/>
      <c r="F182" s="11" t="str">
        <f t="shared" si="0"/>
        <v/>
      </c>
      <c r="G182" s="11">
        <f>MONTH(Expenses!$A182)</f>
        <v>1</v>
      </c>
      <c r="H182" s="11"/>
      <c r="I182" s="11"/>
      <c r="J182" s="11">
        <f>Expenses!$I182-Expenses!$H182</f>
        <v>0</v>
      </c>
    </row>
    <row r="183" spans="1:10" ht="14.25" customHeight="1">
      <c r="A183" s="10"/>
      <c r="B183" s="6"/>
      <c r="C183" s="11"/>
      <c r="D183" s="11"/>
      <c r="E183" s="11"/>
      <c r="F183" s="11" t="str">
        <f t="shared" si="0"/>
        <v/>
      </c>
      <c r="G183" s="11">
        <f>MONTH(Expenses!$A183)</f>
        <v>1</v>
      </c>
      <c r="H183" s="11"/>
      <c r="I183" s="11"/>
      <c r="J183" s="11">
        <f>Expenses!$I183-Expenses!$H183</f>
        <v>0</v>
      </c>
    </row>
    <row r="184" spans="1:10" ht="14.25" customHeight="1">
      <c r="A184" s="10"/>
      <c r="B184" s="6"/>
      <c r="C184" s="11"/>
      <c r="D184" s="11"/>
      <c r="E184" s="11"/>
      <c r="F184" s="11" t="str">
        <f t="shared" si="0"/>
        <v/>
      </c>
      <c r="G184" s="11">
        <f>MONTH(Expenses!$A184)</f>
        <v>1</v>
      </c>
      <c r="H184" s="11"/>
      <c r="I184" s="11"/>
      <c r="J184" s="11">
        <f>Expenses!$I184-Expenses!$H184</f>
        <v>0</v>
      </c>
    </row>
    <row r="185" spans="1:10" ht="14.25" customHeight="1">
      <c r="A185" s="10"/>
      <c r="B185" s="6"/>
      <c r="C185" s="11"/>
      <c r="D185" s="11"/>
      <c r="E185" s="11"/>
      <c r="F185" s="11" t="str">
        <f t="shared" si="0"/>
        <v/>
      </c>
      <c r="G185" s="11">
        <f>MONTH(Expenses!$A185)</f>
        <v>1</v>
      </c>
      <c r="H185" s="11"/>
      <c r="I185" s="11"/>
      <c r="J185" s="11">
        <f>Expenses!$I185-Expenses!$H185</f>
        <v>0</v>
      </c>
    </row>
    <row r="186" spans="1:10" ht="14.25" customHeight="1">
      <c r="A186" s="10"/>
      <c r="B186" s="6"/>
      <c r="C186" s="11"/>
      <c r="D186" s="11"/>
      <c r="E186" s="11"/>
      <c r="F186" s="11" t="str">
        <f t="shared" si="0"/>
        <v/>
      </c>
      <c r="G186" s="11">
        <f>MONTH(Expenses!$A186)</f>
        <v>1</v>
      </c>
      <c r="H186" s="11"/>
      <c r="I186" s="11"/>
      <c r="J186" s="11">
        <f>Expenses!$I186-Expenses!$H186</f>
        <v>0</v>
      </c>
    </row>
    <row r="187" spans="1:10" ht="14.25" customHeight="1">
      <c r="A187" s="10"/>
      <c r="B187" s="6"/>
      <c r="C187" s="11"/>
      <c r="D187" s="11"/>
      <c r="E187" s="11"/>
      <c r="F187" s="11" t="str">
        <f t="shared" si="0"/>
        <v/>
      </c>
      <c r="G187" s="11">
        <f>MONTH(Expenses!$A187)</f>
        <v>1</v>
      </c>
      <c r="H187" s="11"/>
      <c r="I187" s="11"/>
      <c r="J187" s="11">
        <f>Expenses!$I187-Expenses!$H187</f>
        <v>0</v>
      </c>
    </row>
    <row r="188" spans="1:10" ht="14.25" customHeight="1">
      <c r="A188" s="10"/>
      <c r="B188" s="6"/>
      <c r="C188" s="11"/>
      <c r="D188" s="11"/>
      <c r="E188" s="11"/>
      <c r="F188" s="11" t="str">
        <f t="shared" si="0"/>
        <v/>
      </c>
      <c r="G188" s="11">
        <f>MONTH(Expenses!$A188)</f>
        <v>1</v>
      </c>
      <c r="H188" s="11"/>
      <c r="I188" s="11"/>
      <c r="J188" s="11">
        <f>Expenses!$I188-Expenses!$H188</f>
        <v>0</v>
      </c>
    </row>
    <row r="189" spans="1:10" ht="14.25" customHeight="1">
      <c r="A189" s="10"/>
      <c r="B189" s="6"/>
      <c r="C189" s="11"/>
      <c r="D189" s="11"/>
      <c r="E189" s="11"/>
      <c r="F189" s="11" t="str">
        <f t="shared" si="0"/>
        <v/>
      </c>
      <c r="G189" s="11">
        <f>MONTH(Expenses!$A189)</f>
        <v>1</v>
      </c>
      <c r="H189" s="11"/>
      <c r="I189" s="11"/>
      <c r="J189" s="11">
        <f>Expenses!$I189-Expenses!$H189</f>
        <v>0</v>
      </c>
    </row>
    <row r="190" spans="1:10" ht="14.25" customHeight="1">
      <c r="A190" s="10"/>
      <c r="B190" s="6"/>
      <c r="C190" s="11"/>
      <c r="D190" s="11"/>
      <c r="E190" s="11"/>
      <c r="F190" s="11" t="str">
        <f t="shared" si="0"/>
        <v/>
      </c>
      <c r="G190" s="11">
        <f>MONTH(Expenses!$A190)</f>
        <v>1</v>
      </c>
      <c r="H190" s="11"/>
      <c r="I190" s="11"/>
      <c r="J190" s="11">
        <f>Expenses!$I190-Expenses!$H190</f>
        <v>0</v>
      </c>
    </row>
    <row r="191" spans="1:10" ht="14.25" customHeight="1">
      <c r="A191" s="10"/>
      <c r="B191" s="6"/>
      <c r="C191" s="11"/>
      <c r="D191" s="11"/>
      <c r="E191" s="11"/>
      <c r="F191" s="11" t="str">
        <f t="shared" si="0"/>
        <v/>
      </c>
      <c r="G191" s="11">
        <f>MONTH(Expenses!$A191)</f>
        <v>1</v>
      </c>
      <c r="H191" s="11"/>
      <c r="I191" s="11"/>
      <c r="J191" s="11">
        <f>Expenses!$I191-Expenses!$H191</f>
        <v>0</v>
      </c>
    </row>
    <row r="192" spans="1:10" ht="14.25" customHeight="1">
      <c r="A192" s="10"/>
      <c r="B192" s="6"/>
      <c r="C192" s="11"/>
      <c r="D192" s="11"/>
      <c r="E192" s="11"/>
      <c r="F192" s="11" t="str">
        <f t="shared" si="0"/>
        <v/>
      </c>
      <c r="G192" s="11">
        <f>MONTH(Expenses!$A192)</f>
        <v>1</v>
      </c>
      <c r="H192" s="11"/>
      <c r="I192" s="11"/>
      <c r="J192" s="11">
        <f>Expenses!$I192-Expenses!$H192</f>
        <v>0</v>
      </c>
    </row>
    <row r="193" spans="1:10" ht="14.25" customHeight="1">
      <c r="A193" s="10"/>
      <c r="B193" s="6"/>
      <c r="C193" s="11"/>
      <c r="D193" s="11"/>
      <c r="E193" s="11"/>
      <c r="F193" s="11" t="str">
        <f t="shared" si="0"/>
        <v/>
      </c>
      <c r="G193" s="11">
        <f>MONTH(Expenses!$A193)</f>
        <v>1</v>
      </c>
      <c r="H193" s="11"/>
      <c r="I193" s="11"/>
      <c r="J193" s="11">
        <f>Expenses!$I193-Expenses!$H193</f>
        <v>0</v>
      </c>
    </row>
    <row r="194" spans="1:10" ht="14.25" customHeight="1">
      <c r="A194" s="10"/>
      <c r="B194" s="6"/>
      <c r="C194" s="11"/>
      <c r="D194" s="11"/>
      <c r="E194" s="11"/>
      <c r="F194" s="11" t="str">
        <f t="shared" si="0"/>
        <v/>
      </c>
      <c r="G194" s="11">
        <f>MONTH(Expenses!$A194)</f>
        <v>1</v>
      </c>
      <c r="H194" s="11"/>
      <c r="I194" s="11"/>
      <c r="J194" s="11">
        <f>Expenses!$I194-Expenses!$H194</f>
        <v>0</v>
      </c>
    </row>
    <row r="195" spans="1:10" ht="14.25" customHeight="1">
      <c r="A195" s="10"/>
      <c r="B195" s="6"/>
      <c r="C195" s="11"/>
      <c r="D195" s="11"/>
      <c r="E195" s="11"/>
      <c r="F195" s="11" t="str">
        <f t="shared" si="0"/>
        <v/>
      </c>
      <c r="G195" s="11">
        <f>MONTH(Expenses!$A195)</f>
        <v>1</v>
      </c>
      <c r="H195" s="11"/>
      <c r="I195" s="11"/>
      <c r="J195" s="11">
        <f>Expenses!$I195-Expenses!$H195</f>
        <v>0</v>
      </c>
    </row>
    <row r="196" spans="1:10" ht="14.25" customHeight="1">
      <c r="A196" s="10"/>
      <c r="B196" s="6"/>
      <c r="C196" s="11"/>
      <c r="D196" s="11"/>
      <c r="E196" s="11"/>
      <c r="F196" s="11" t="str">
        <f t="shared" si="0"/>
        <v/>
      </c>
      <c r="G196" s="11">
        <f>MONTH(Expenses!$A196)</f>
        <v>1</v>
      </c>
      <c r="H196" s="11"/>
      <c r="I196" s="11"/>
      <c r="J196" s="11">
        <f>Expenses!$I196-Expenses!$H196</f>
        <v>0</v>
      </c>
    </row>
    <row r="197" spans="1:10" ht="14.25" customHeight="1">
      <c r="A197" s="10"/>
      <c r="B197" s="6"/>
      <c r="C197" s="11"/>
      <c r="D197" s="11"/>
      <c r="E197" s="11"/>
      <c r="F197" s="11" t="str">
        <f t="shared" si="0"/>
        <v/>
      </c>
      <c r="G197" s="11">
        <f>MONTH(Expenses!$A197)</f>
        <v>1</v>
      </c>
      <c r="H197" s="11"/>
      <c r="I197" s="11"/>
      <c r="J197" s="11">
        <f>Expenses!$I197-Expenses!$H197</f>
        <v>0</v>
      </c>
    </row>
    <row r="198" spans="1:10" ht="14.25" customHeight="1">
      <c r="A198" s="10"/>
      <c r="B198" s="6"/>
      <c r="C198" s="11"/>
      <c r="D198" s="11"/>
      <c r="E198" s="11"/>
      <c r="F198" s="11" t="str">
        <f t="shared" si="0"/>
        <v/>
      </c>
      <c r="G198" s="11">
        <f>MONTH(Expenses!$A198)</f>
        <v>1</v>
      </c>
      <c r="H198" s="11"/>
      <c r="I198" s="11"/>
      <c r="J198" s="11">
        <f>Expenses!$I198-Expenses!$H198</f>
        <v>0</v>
      </c>
    </row>
    <row r="199" spans="1:10" ht="14.25" customHeight="1">
      <c r="A199" s="10"/>
      <c r="B199" s="6"/>
      <c r="C199" s="11"/>
      <c r="D199" s="11"/>
      <c r="E199" s="11"/>
      <c r="F199" s="11" t="str">
        <f t="shared" si="0"/>
        <v/>
      </c>
      <c r="G199" s="11">
        <f>MONTH(Expenses!$A199)</f>
        <v>1</v>
      </c>
      <c r="H199" s="11"/>
      <c r="I199" s="11"/>
      <c r="J199" s="11">
        <f>Expenses!$I199-Expenses!$H199</f>
        <v>0</v>
      </c>
    </row>
    <row r="200" spans="1:10" ht="14.25" customHeight="1">
      <c r="A200" s="10"/>
      <c r="B200" s="6"/>
      <c r="C200" s="11"/>
      <c r="D200" s="11"/>
      <c r="E200" s="11"/>
      <c r="F200" s="11" t="str">
        <f t="shared" si="0"/>
        <v/>
      </c>
      <c r="G200" s="11">
        <f>MONTH(Expenses!$A200)</f>
        <v>1</v>
      </c>
      <c r="H200" s="11"/>
      <c r="I200" s="11"/>
      <c r="J200" s="11">
        <f>Expenses!$I200-Expenses!$H200</f>
        <v>0</v>
      </c>
    </row>
    <row r="201" spans="1:10" ht="14.25" customHeight="1">
      <c r="B201" s="6"/>
      <c r="C201" s="4"/>
    </row>
    <row r="202" spans="1:10" ht="14.25" customHeight="1">
      <c r="B202" s="6"/>
      <c r="C202" s="4"/>
    </row>
    <row r="203" spans="1:10" ht="14.25" customHeight="1">
      <c r="A203" s="66" t="s">
        <v>217</v>
      </c>
      <c r="B203" s="6"/>
      <c r="C203" s="4"/>
    </row>
    <row r="204" spans="1:10" ht="14.25" customHeight="1">
      <c r="A204" s="68" t="str">
        <f ca="1">CONCATENATE("The Small Business Development Center (SBDC) has prepared this financial statement as of ", TEXT(A209,"mm/dd/yyyy")," based on information and assumptions provided by management.")</f>
        <v>The Small Business Development Center (SBDC) has prepared this financial statement as of 08/28/2025 based on information and assumptions provided by management.</v>
      </c>
      <c r="B204" s="6"/>
      <c r="C204" s="4"/>
    </row>
    <row r="205" spans="1:10" ht="14.25" customHeight="1">
      <c r="A205" s="67" t="s">
        <v>218</v>
      </c>
      <c r="B205" s="6"/>
      <c r="C205" s="4"/>
    </row>
    <row r="206" spans="1:10" ht="14.25" customHeight="1">
      <c r="A206" s="67" t="s">
        <v>219</v>
      </c>
      <c r="B206" s="6"/>
      <c r="C206" s="4"/>
    </row>
    <row r="207" spans="1:10" ht="14.25" customHeight="1">
      <c r="B207" s="6"/>
      <c r="C207" s="4"/>
    </row>
    <row r="208" spans="1:10" ht="14.25" customHeight="1">
      <c r="B208" s="6"/>
      <c r="C208" s="4"/>
    </row>
    <row r="209" spans="1:3" ht="14.25" customHeight="1">
      <c r="A209" s="70">
        <f ca="1">TODAY()</f>
        <v>45897</v>
      </c>
      <c r="B209" s="6"/>
      <c r="C209" s="4"/>
    </row>
    <row r="210" spans="1:3" ht="14.25" customHeight="1">
      <c r="B210" s="6"/>
      <c r="C210" s="4"/>
    </row>
    <row r="211" spans="1:3" ht="14.25" customHeight="1">
      <c r="B211" s="6"/>
      <c r="C211" s="4"/>
    </row>
    <row r="212" spans="1:3" ht="14.25" customHeight="1">
      <c r="B212" s="6"/>
      <c r="C212" s="4"/>
    </row>
    <row r="213" spans="1:3" ht="14.25" customHeight="1">
      <c r="B213" s="6"/>
      <c r="C213" s="4"/>
    </row>
    <row r="214" spans="1:3" ht="14.25" customHeight="1">
      <c r="B214" s="6"/>
      <c r="C214" s="4"/>
    </row>
    <row r="215" spans="1:3" ht="14.25" customHeight="1">
      <c r="B215" s="6"/>
      <c r="C215" s="4"/>
    </row>
    <row r="216" spans="1:3" ht="14.25" customHeight="1">
      <c r="B216" s="6"/>
      <c r="C216" s="4"/>
    </row>
    <row r="217" spans="1:3" ht="14.25" customHeight="1">
      <c r="B217" s="6"/>
      <c r="C217" s="4"/>
    </row>
    <row r="218" spans="1:3" ht="14.25" customHeight="1">
      <c r="B218" s="6"/>
      <c r="C218" s="4"/>
    </row>
    <row r="219" spans="1:3" ht="14.25" customHeight="1">
      <c r="B219" s="6"/>
      <c r="C219" s="4"/>
    </row>
    <row r="220" spans="1:3" ht="14.25" customHeight="1">
      <c r="B220" s="6"/>
      <c r="C220" s="4"/>
    </row>
    <row r="221" spans="1:3" ht="14.25" customHeight="1">
      <c r="B221" s="6"/>
      <c r="C221" s="4"/>
    </row>
    <row r="222" spans="1:3" ht="14.25" customHeight="1">
      <c r="B222" s="6"/>
      <c r="C222" s="4"/>
    </row>
    <row r="223" spans="1:3" ht="14.25" customHeight="1">
      <c r="B223" s="6"/>
      <c r="C223" s="4"/>
    </row>
    <row r="224" spans="1:3" ht="14.25" customHeight="1">
      <c r="B224" s="6"/>
      <c r="C224" s="4"/>
    </row>
    <row r="225" spans="2:3" ht="14.25" customHeight="1">
      <c r="B225" s="6"/>
      <c r="C225" s="4"/>
    </row>
    <row r="226" spans="2:3" ht="14.25" customHeight="1">
      <c r="B226" s="6"/>
      <c r="C226" s="4"/>
    </row>
    <row r="227" spans="2:3" ht="14.25" customHeight="1">
      <c r="B227" s="6"/>
      <c r="C227" s="4"/>
    </row>
    <row r="228" spans="2:3" ht="14.25" customHeight="1">
      <c r="B228" s="6"/>
      <c r="C228" s="4"/>
    </row>
    <row r="229" spans="2:3" ht="14.25" customHeight="1">
      <c r="B229" s="6"/>
      <c r="C229" s="4"/>
    </row>
    <row r="230" spans="2:3" ht="14.25" customHeight="1">
      <c r="B230" s="6"/>
      <c r="C230" s="4"/>
    </row>
    <row r="231" spans="2:3" ht="14.25" customHeight="1">
      <c r="B231" s="6"/>
      <c r="C231" s="4"/>
    </row>
    <row r="232" spans="2:3" ht="14.25" customHeight="1">
      <c r="B232" s="6"/>
      <c r="C232" s="4"/>
    </row>
    <row r="233" spans="2:3" ht="14.25" customHeight="1">
      <c r="B233" s="6"/>
      <c r="C233" s="4"/>
    </row>
    <row r="234" spans="2:3" ht="14.25" customHeight="1">
      <c r="B234" s="6"/>
      <c r="C234" s="4"/>
    </row>
    <row r="235" spans="2:3" ht="14.25" customHeight="1">
      <c r="B235" s="6"/>
      <c r="C235" s="4"/>
    </row>
    <row r="236" spans="2:3" ht="14.25" customHeight="1">
      <c r="B236" s="6"/>
      <c r="C236" s="4"/>
    </row>
    <row r="237" spans="2:3" ht="14.25" customHeight="1">
      <c r="B237" s="6"/>
      <c r="C237" s="4"/>
    </row>
    <row r="238" spans="2:3" ht="14.25" customHeight="1">
      <c r="B238" s="6"/>
      <c r="C238" s="4"/>
    </row>
    <row r="239" spans="2:3" ht="14.25" customHeight="1">
      <c r="B239" s="6"/>
      <c r="C239" s="4"/>
    </row>
    <row r="240" spans="2:3" ht="14.25" customHeight="1">
      <c r="B240" s="6"/>
      <c r="C240" s="4"/>
    </row>
    <row r="241" spans="2:3" ht="14.25" customHeight="1">
      <c r="B241" s="6"/>
      <c r="C241" s="4"/>
    </row>
    <row r="242" spans="2:3" ht="14.25" customHeight="1">
      <c r="B242" s="6"/>
      <c r="C242" s="4"/>
    </row>
    <row r="243" spans="2:3" ht="14.25" customHeight="1">
      <c r="B243" s="6"/>
      <c r="C243" s="4"/>
    </row>
    <row r="244" spans="2:3" ht="14.25" customHeight="1">
      <c r="B244" s="6"/>
      <c r="C244" s="4"/>
    </row>
    <row r="245" spans="2:3" ht="14.25" customHeight="1">
      <c r="B245" s="6"/>
      <c r="C245" s="4"/>
    </row>
    <row r="246" spans="2:3" ht="14.25" customHeight="1">
      <c r="B246" s="6"/>
      <c r="C246" s="4"/>
    </row>
    <row r="247" spans="2:3" ht="14.25" customHeight="1">
      <c r="B247" s="6"/>
      <c r="C247" s="4"/>
    </row>
    <row r="248" spans="2:3" ht="14.25" customHeight="1">
      <c r="B248" s="6"/>
      <c r="C248" s="4"/>
    </row>
    <row r="249" spans="2:3" ht="14.25" customHeight="1">
      <c r="B249" s="6"/>
      <c r="C249" s="4"/>
    </row>
    <row r="250" spans="2:3" ht="14.25" customHeight="1">
      <c r="B250" s="6"/>
      <c r="C250" s="4"/>
    </row>
    <row r="251" spans="2:3" ht="14.25" customHeight="1">
      <c r="B251" s="6"/>
      <c r="C251" s="4"/>
    </row>
    <row r="252" spans="2:3" ht="14.25" customHeight="1">
      <c r="B252" s="6"/>
      <c r="C252" s="4"/>
    </row>
    <row r="253" spans="2:3" ht="14.25" customHeight="1">
      <c r="B253" s="6"/>
      <c r="C253" s="4"/>
    </row>
    <row r="254" spans="2:3" ht="14.25" customHeight="1">
      <c r="B254" s="6"/>
      <c r="C254" s="4"/>
    </row>
    <row r="255" spans="2:3" ht="14.25" customHeight="1">
      <c r="B255" s="6"/>
      <c r="C255" s="4"/>
    </row>
    <row r="256" spans="2:3" ht="14.25" customHeight="1">
      <c r="B256" s="6"/>
      <c r="C256" s="4"/>
    </row>
    <row r="257" spans="2:3" ht="14.25" customHeight="1">
      <c r="B257" s="6"/>
      <c r="C257" s="4"/>
    </row>
    <row r="258" spans="2:3" ht="14.25" customHeight="1">
      <c r="B258" s="6"/>
      <c r="C258" s="4"/>
    </row>
    <row r="259" spans="2:3" ht="14.25" customHeight="1">
      <c r="B259" s="6"/>
      <c r="C259" s="4"/>
    </row>
    <row r="260" spans="2:3" ht="14.25" customHeight="1">
      <c r="B260" s="6"/>
      <c r="C260" s="4"/>
    </row>
    <row r="261" spans="2:3" ht="14.25" customHeight="1">
      <c r="B261" s="6"/>
      <c r="C261" s="4"/>
    </row>
    <row r="262" spans="2:3" ht="14.25" customHeight="1">
      <c r="B262" s="6"/>
      <c r="C262" s="4"/>
    </row>
    <row r="263" spans="2:3" ht="14.25" customHeight="1">
      <c r="B263" s="6"/>
      <c r="C263" s="4"/>
    </row>
    <row r="264" spans="2:3" ht="14.25" customHeight="1">
      <c r="B264" s="6"/>
      <c r="C264" s="4"/>
    </row>
    <row r="265" spans="2:3" ht="14.25" customHeight="1">
      <c r="B265" s="6"/>
      <c r="C265" s="4"/>
    </row>
    <row r="266" spans="2:3" ht="14.25" customHeight="1">
      <c r="B266" s="6"/>
      <c r="C266" s="4"/>
    </row>
    <row r="267" spans="2:3" ht="14.25" customHeight="1">
      <c r="B267" s="6"/>
      <c r="C267" s="4"/>
    </row>
    <row r="268" spans="2:3" ht="14.25" customHeight="1">
      <c r="B268" s="6"/>
      <c r="C268" s="4"/>
    </row>
    <row r="269" spans="2:3" ht="14.25" customHeight="1">
      <c r="B269" s="6"/>
      <c r="C269" s="4"/>
    </row>
    <row r="270" spans="2:3" ht="14.25" customHeight="1">
      <c r="B270" s="6"/>
      <c r="C270" s="4"/>
    </row>
    <row r="271" spans="2:3" ht="14.25" customHeight="1">
      <c r="B271" s="6"/>
      <c r="C271" s="4"/>
    </row>
    <row r="272" spans="2:3" ht="14.25" customHeight="1">
      <c r="B272" s="6"/>
      <c r="C272" s="4"/>
    </row>
    <row r="273" spans="2:3" ht="14.25" customHeight="1">
      <c r="B273" s="6"/>
      <c r="C273" s="4"/>
    </row>
    <row r="274" spans="2:3" ht="14.25" customHeight="1">
      <c r="B274" s="6"/>
      <c r="C274" s="4"/>
    </row>
    <row r="275" spans="2:3" ht="14.25" customHeight="1">
      <c r="B275" s="6"/>
      <c r="C275" s="4"/>
    </row>
    <row r="276" spans="2:3" ht="14.25" customHeight="1">
      <c r="B276" s="6"/>
      <c r="C276" s="4"/>
    </row>
    <row r="277" spans="2:3" ht="14.25" customHeight="1">
      <c r="B277" s="6"/>
      <c r="C277" s="4"/>
    </row>
    <row r="278" spans="2:3" ht="14.25" customHeight="1">
      <c r="B278" s="6"/>
      <c r="C278" s="4"/>
    </row>
    <row r="279" spans="2:3" ht="14.25" customHeight="1">
      <c r="B279" s="6"/>
      <c r="C279" s="4"/>
    </row>
    <row r="280" spans="2:3" ht="14.25" customHeight="1">
      <c r="B280" s="6"/>
      <c r="C280" s="4"/>
    </row>
    <row r="281" spans="2:3" ht="14.25" customHeight="1">
      <c r="B281" s="6"/>
      <c r="C281" s="4"/>
    </row>
    <row r="282" spans="2:3" ht="14.25" customHeight="1">
      <c r="B282" s="6"/>
      <c r="C282" s="4"/>
    </row>
    <row r="283" spans="2:3" ht="14.25" customHeight="1">
      <c r="B283" s="6"/>
      <c r="C283" s="4"/>
    </row>
    <row r="284" spans="2:3" ht="14.25" customHeight="1">
      <c r="B284" s="6"/>
      <c r="C284" s="4"/>
    </row>
    <row r="285" spans="2:3" ht="14.25" customHeight="1">
      <c r="B285" s="6"/>
      <c r="C285" s="4"/>
    </row>
    <row r="286" spans="2:3" ht="14.25" customHeight="1">
      <c r="B286" s="6"/>
      <c r="C286" s="4"/>
    </row>
    <row r="287" spans="2:3" ht="14.25" customHeight="1">
      <c r="B287" s="6"/>
      <c r="C287" s="4"/>
    </row>
    <row r="288" spans="2:3" ht="14.25" customHeight="1">
      <c r="B288" s="6"/>
      <c r="C288" s="4"/>
    </row>
    <row r="289" spans="2:3" ht="14.25" customHeight="1">
      <c r="B289" s="6"/>
      <c r="C289" s="4"/>
    </row>
    <row r="290" spans="2:3" ht="14.25" customHeight="1">
      <c r="B290" s="6"/>
      <c r="C290" s="4"/>
    </row>
    <row r="291" spans="2:3" ht="14.25" customHeight="1">
      <c r="B291" s="6"/>
      <c r="C291" s="4"/>
    </row>
    <row r="292" spans="2:3" ht="14.25" customHeight="1">
      <c r="B292" s="6"/>
      <c r="C292" s="4"/>
    </row>
    <row r="293" spans="2:3" ht="14.25" customHeight="1">
      <c r="B293" s="6"/>
      <c r="C293" s="4"/>
    </row>
    <row r="294" spans="2:3" ht="14.25" customHeight="1">
      <c r="B294" s="6"/>
      <c r="C294" s="4"/>
    </row>
    <row r="295" spans="2:3" ht="14.25" customHeight="1">
      <c r="B295" s="6"/>
      <c r="C295" s="4"/>
    </row>
    <row r="296" spans="2:3" ht="14.25" customHeight="1">
      <c r="B296" s="6"/>
      <c r="C296" s="4"/>
    </row>
    <row r="297" spans="2:3" ht="14.25" customHeight="1">
      <c r="B297" s="6"/>
      <c r="C297" s="4"/>
    </row>
    <row r="298" spans="2:3" ht="14.25" customHeight="1">
      <c r="B298" s="6"/>
      <c r="C298" s="4"/>
    </row>
    <row r="299" spans="2:3" ht="14.25" customHeight="1">
      <c r="B299" s="6"/>
      <c r="C299" s="4"/>
    </row>
    <row r="300" spans="2:3" ht="14.25" customHeight="1">
      <c r="B300" s="6"/>
      <c r="C300" s="4"/>
    </row>
    <row r="301" spans="2:3" ht="14.25" customHeight="1">
      <c r="B301" s="6"/>
      <c r="C301" s="4"/>
    </row>
    <row r="302" spans="2:3" ht="14.25" customHeight="1">
      <c r="B302" s="6"/>
      <c r="C302" s="4"/>
    </row>
    <row r="303" spans="2:3" ht="14.25" customHeight="1">
      <c r="B303" s="6"/>
      <c r="C303" s="4"/>
    </row>
    <row r="304" spans="2:3" ht="14.25" customHeight="1">
      <c r="B304" s="6"/>
      <c r="C304" s="4"/>
    </row>
    <row r="305" spans="2:3" ht="14.25" customHeight="1">
      <c r="B305" s="6"/>
      <c r="C305" s="4"/>
    </row>
    <row r="306" spans="2:3" ht="14.25" customHeight="1">
      <c r="B306" s="6"/>
      <c r="C306" s="4"/>
    </row>
    <row r="307" spans="2:3" ht="14.25" customHeight="1">
      <c r="B307" s="6"/>
      <c r="C307" s="4"/>
    </row>
    <row r="308" spans="2:3" ht="14.25" customHeight="1">
      <c r="B308" s="6"/>
      <c r="C308" s="4"/>
    </row>
    <row r="309" spans="2:3" ht="14.25" customHeight="1">
      <c r="B309" s="6"/>
      <c r="C309" s="4"/>
    </row>
    <row r="310" spans="2:3" ht="14.25" customHeight="1">
      <c r="B310" s="6"/>
      <c r="C310" s="4"/>
    </row>
    <row r="311" spans="2:3" ht="14.25" customHeight="1">
      <c r="B311" s="6"/>
      <c r="C311" s="4"/>
    </row>
    <row r="312" spans="2:3" ht="14.25" customHeight="1">
      <c r="B312" s="6"/>
      <c r="C312" s="4"/>
    </row>
    <row r="313" spans="2:3" ht="14.25" customHeight="1">
      <c r="B313" s="6"/>
      <c r="C313" s="4"/>
    </row>
    <row r="314" spans="2:3" ht="14.25" customHeight="1">
      <c r="B314" s="6"/>
      <c r="C314" s="4"/>
    </row>
    <row r="315" spans="2:3" ht="14.25" customHeight="1">
      <c r="B315" s="6"/>
      <c r="C315" s="4"/>
    </row>
    <row r="316" spans="2:3" ht="14.25" customHeight="1">
      <c r="B316" s="6"/>
      <c r="C316" s="4"/>
    </row>
    <row r="317" spans="2:3" ht="14.25" customHeight="1">
      <c r="B317" s="6"/>
      <c r="C317" s="4"/>
    </row>
    <row r="318" spans="2:3" ht="14.25" customHeight="1">
      <c r="B318" s="6"/>
      <c r="C318" s="4"/>
    </row>
    <row r="319" spans="2:3" ht="14.25" customHeight="1">
      <c r="B319" s="6"/>
      <c r="C319" s="4"/>
    </row>
    <row r="320" spans="2:3" ht="14.25" customHeight="1">
      <c r="B320" s="6"/>
      <c r="C320" s="4"/>
    </row>
    <row r="321" spans="2:3" ht="14.25" customHeight="1">
      <c r="B321" s="6"/>
      <c r="C321" s="4"/>
    </row>
    <row r="322" spans="2:3" ht="14.25" customHeight="1">
      <c r="B322" s="6"/>
      <c r="C322" s="4"/>
    </row>
    <row r="323" spans="2:3" ht="14.25" customHeight="1">
      <c r="B323" s="6"/>
      <c r="C323" s="4"/>
    </row>
    <row r="324" spans="2:3" ht="14.25" customHeight="1">
      <c r="B324" s="6"/>
      <c r="C324" s="4"/>
    </row>
    <row r="325" spans="2:3" ht="14.25" customHeight="1">
      <c r="B325" s="6"/>
      <c r="C325" s="4"/>
    </row>
    <row r="326" spans="2:3" ht="14.25" customHeight="1">
      <c r="B326" s="6"/>
      <c r="C326" s="4"/>
    </row>
    <row r="327" spans="2:3" ht="14.25" customHeight="1">
      <c r="B327" s="6"/>
      <c r="C327" s="4"/>
    </row>
    <row r="328" spans="2:3" ht="14.25" customHeight="1">
      <c r="B328" s="6"/>
      <c r="C328" s="4"/>
    </row>
    <row r="329" spans="2:3" ht="14.25" customHeight="1">
      <c r="B329" s="6"/>
      <c r="C329" s="4"/>
    </row>
    <row r="330" spans="2:3" ht="14.25" customHeight="1">
      <c r="B330" s="6"/>
      <c r="C330" s="4"/>
    </row>
    <row r="331" spans="2:3" ht="14.25" customHeight="1">
      <c r="B331" s="6"/>
      <c r="C331" s="4"/>
    </row>
    <row r="332" spans="2:3" ht="14.25" customHeight="1">
      <c r="B332" s="6"/>
      <c r="C332" s="4"/>
    </row>
    <row r="333" spans="2:3" ht="14.25" customHeight="1">
      <c r="B333" s="6"/>
      <c r="C333" s="4"/>
    </row>
    <row r="334" spans="2:3" ht="14.25" customHeight="1">
      <c r="B334" s="6"/>
      <c r="C334" s="4"/>
    </row>
    <row r="335" spans="2:3" ht="14.25" customHeight="1">
      <c r="B335" s="6"/>
      <c r="C335" s="4"/>
    </row>
    <row r="336" spans="2:3" ht="14.25" customHeight="1">
      <c r="B336" s="6"/>
      <c r="C336" s="4"/>
    </row>
    <row r="337" spans="2:3" ht="14.25" customHeight="1">
      <c r="B337" s="6"/>
      <c r="C337" s="4"/>
    </row>
    <row r="338" spans="2:3" ht="14.25" customHeight="1">
      <c r="B338" s="6"/>
      <c r="C338" s="4"/>
    </row>
    <row r="339" spans="2:3" ht="14.25" customHeight="1">
      <c r="B339" s="6"/>
      <c r="C339" s="4"/>
    </row>
    <row r="340" spans="2:3" ht="14.25" customHeight="1">
      <c r="B340" s="6"/>
      <c r="C340" s="4"/>
    </row>
    <row r="341" spans="2:3" ht="14.25" customHeight="1">
      <c r="B341" s="6"/>
      <c r="C341" s="4"/>
    </row>
    <row r="342" spans="2:3" ht="14.25" customHeight="1">
      <c r="B342" s="6"/>
      <c r="C342" s="4"/>
    </row>
    <row r="343" spans="2:3" ht="14.25" customHeight="1">
      <c r="B343" s="6"/>
      <c r="C343" s="4"/>
    </row>
    <row r="344" spans="2:3" ht="14.25" customHeight="1">
      <c r="B344" s="6"/>
      <c r="C344" s="4"/>
    </row>
    <row r="345" spans="2:3" ht="14.25" customHeight="1">
      <c r="B345" s="6"/>
      <c r="C345" s="4"/>
    </row>
    <row r="346" spans="2:3" ht="14.25" customHeight="1">
      <c r="B346" s="6"/>
      <c r="C346" s="4"/>
    </row>
    <row r="347" spans="2:3" ht="14.25" customHeight="1">
      <c r="B347" s="6"/>
      <c r="C347" s="4"/>
    </row>
    <row r="348" spans="2:3" ht="14.25" customHeight="1">
      <c r="B348" s="6"/>
      <c r="C348" s="4"/>
    </row>
    <row r="349" spans="2:3" ht="14.25" customHeight="1">
      <c r="B349" s="6"/>
      <c r="C349" s="4"/>
    </row>
    <row r="350" spans="2:3" ht="14.25" customHeight="1">
      <c r="B350" s="6"/>
      <c r="C350" s="4"/>
    </row>
    <row r="351" spans="2:3" ht="14.25" customHeight="1">
      <c r="B351" s="6"/>
      <c r="C351" s="4"/>
    </row>
    <row r="352" spans="2:3" ht="14.25" customHeight="1">
      <c r="B352" s="6"/>
      <c r="C352" s="4"/>
    </row>
    <row r="353" spans="2:3" ht="14.25" customHeight="1">
      <c r="B353" s="6"/>
      <c r="C353" s="4"/>
    </row>
    <row r="354" spans="2:3" ht="14.25" customHeight="1">
      <c r="B354" s="6"/>
      <c r="C354" s="4"/>
    </row>
    <row r="355" spans="2:3" ht="14.25" customHeight="1">
      <c r="B355" s="6"/>
      <c r="C355" s="4"/>
    </row>
    <row r="356" spans="2:3" ht="14.25" customHeight="1">
      <c r="B356" s="6"/>
      <c r="C356" s="4"/>
    </row>
    <row r="357" spans="2:3" ht="14.25" customHeight="1">
      <c r="B357" s="6"/>
      <c r="C357" s="4"/>
    </row>
    <row r="358" spans="2:3" ht="14.25" customHeight="1">
      <c r="B358" s="6"/>
      <c r="C358" s="4"/>
    </row>
    <row r="359" spans="2:3" ht="14.25" customHeight="1">
      <c r="B359" s="6"/>
      <c r="C359" s="4"/>
    </row>
    <row r="360" spans="2:3" ht="14.25" customHeight="1">
      <c r="B360" s="6"/>
      <c r="C360" s="4"/>
    </row>
    <row r="361" spans="2:3" ht="14.25" customHeight="1">
      <c r="B361" s="6"/>
      <c r="C361" s="4"/>
    </row>
    <row r="362" spans="2:3" ht="14.25" customHeight="1">
      <c r="B362" s="6"/>
      <c r="C362" s="4"/>
    </row>
    <row r="363" spans="2:3" ht="14.25" customHeight="1">
      <c r="B363" s="6"/>
      <c r="C363" s="4"/>
    </row>
    <row r="364" spans="2:3" ht="14.25" customHeight="1">
      <c r="B364" s="6"/>
      <c r="C364" s="4"/>
    </row>
    <row r="365" spans="2:3" ht="14.25" customHeight="1">
      <c r="B365" s="6"/>
      <c r="C365" s="4"/>
    </row>
    <row r="366" spans="2:3" ht="14.25" customHeight="1">
      <c r="B366" s="6"/>
      <c r="C366" s="4"/>
    </row>
    <row r="367" spans="2:3" ht="14.25" customHeight="1">
      <c r="B367" s="6"/>
      <c r="C367" s="4"/>
    </row>
    <row r="368" spans="2:3" ht="14.25" customHeight="1">
      <c r="B368" s="6"/>
      <c r="C368" s="4"/>
    </row>
    <row r="369" spans="2:3" ht="14.25" customHeight="1">
      <c r="B369" s="6"/>
      <c r="C369" s="4"/>
    </row>
    <row r="370" spans="2:3" ht="14.25" customHeight="1">
      <c r="B370" s="6"/>
      <c r="C370" s="4"/>
    </row>
    <row r="371" spans="2:3" ht="14.25" customHeight="1">
      <c r="B371" s="6"/>
      <c r="C371" s="4"/>
    </row>
    <row r="372" spans="2:3" ht="14.25" customHeight="1">
      <c r="B372" s="6"/>
      <c r="C372" s="4"/>
    </row>
    <row r="373" spans="2:3" ht="14.25" customHeight="1">
      <c r="B373" s="6"/>
      <c r="C373" s="4"/>
    </row>
    <row r="374" spans="2:3" ht="14.25" customHeight="1">
      <c r="B374" s="6"/>
      <c r="C374" s="4"/>
    </row>
    <row r="375" spans="2:3" ht="14.25" customHeight="1">
      <c r="B375" s="6"/>
      <c r="C375" s="4"/>
    </row>
    <row r="376" spans="2:3" ht="14.25" customHeight="1">
      <c r="B376" s="6"/>
      <c r="C376" s="4"/>
    </row>
    <row r="377" spans="2:3" ht="14.25" customHeight="1">
      <c r="B377" s="6"/>
      <c r="C377" s="4"/>
    </row>
    <row r="378" spans="2:3" ht="14.25" customHeight="1">
      <c r="B378" s="6"/>
      <c r="C378" s="4"/>
    </row>
    <row r="379" spans="2:3" ht="14.25" customHeight="1">
      <c r="B379" s="6"/>
      <c r="C379" s="4"/>
    </row>
    <row r="380" spans="2:3" ht="14.25" customHeight="1">
      <c r="B380" s="6"/>
      <c r="C380" s="4"/>
    </row>
    <row r="381" spans="2:3" ht="14.25" customHeight="1">
      <c r="B381" s="6"/>
      <c r="C381" s="4"/>
    </row>
    <row r="382" spans="2:3" ht="14.25" customHeight="1">
      <c r="B382" s="6"/>
      <c r="C382" s="4"/>
    </row>
    <row r="383" spans="2:3" ht="14.25" customHeight="1">
      <c r="B383" s="6"/>
      <c r="C383" s="4"/>
    </row>
    <row r="384" spans="2:3" ht="14.25" customHeight="1">
      <c r="B384" s="6"/>
      <c r="C384" s="4"/>
    </row>
    <row r="385" spans="2:3" ht="14.25" customHeight="1">
      <c r="B385" s="6"/>
      <c r="C385" s="4"/>
    </row>
    <row r="386" spans="2:3" ht="14.25" customHeight="1">
      <c r="B386" s="6"/>
      <c r="C386" s="4"/>
    </row>
    <row r="387" spans="2:3" ht="14.25" customHeight="1">
      <c r="B387" s="6"/>
      <c r="C387" s="4"/>
    </row>
    <row r="388" spans="2:3" ht="14.25" customHeight="1">
      <c r="B388" s="6"/>
      <c r="C388" s="4"/>
    </row>
    <row r="389" spans="2:3" ht="14.25" customHeight="1">
      <c r="B389" s="6"/>
      <c r="C389" s="4"/>
    </row>
    <row r="390" spans="2:3" ht="14.25" customHeight="1">
      <c r="B390" s="6"/>
      <c r="C390" s="4"/>
    </row>
    <row r="391" spans="2:3" ht="14.25" customHeight="1">
      <c r="B391" s="6"/>
      <c r="C391" s="4"/>
    </row>
    <row r="392" spans="2:3" ht="14.25" customHeight="1">
      <c r="B392" s="6"/>
      <c r="C392" s="4"/>
    </row>
    <row r="393" spans="2:3" ht="14.25" customHeight="1">
      <c r="B393" s="6"/>
      <c r="C393" s="4"/>
    </row>
    <row r="394" spans="2:3" ht="14.25" customHeight="1">
      <c r="B394" s="6"/>
      <c r="C394" s="4"/>
    </row>
    <row r="395" spans="2:3" ht="14.25" customHeight="1">
      <c r="B395" s="6"/>
      <c r="C395" s="4"/>
    </row>
    <row r="396" spans="2:3" ht="14.25" customHeight="1">
      <c r="B396" s="6"/>
      <c r="C396" s="4"/>
    </row>
    <row r="397" spans="2:3" ht="14.25" customHeight="1">
      <c r="B397" s="6"/>
      <c r="C397" s="4"/>
    </row>
    <row r="398" spans="2:3" ht="14.25" customHeight="1">
      <c r="B398" s="6"/>
      <c r="C398" s="4"/>
    </row>
    <row r="399" spans="2:3" ht="14.25" customHeight="1">
      <c r="B399" s="6"/>
      <c r="C399" s="4"/>
    </row>
    <row r="400" spans="2:3" ht="14.25" customHeight="1">
      <c r="B400" s="6"/>
      <c r="C400" s="4"/>
    </row>
    <row r="401" spans="2:3" ht="14.25" customHeight="1">
      <c r="B401" s="6"/>
      <c r="C401" s="4"/>
    </row>
    <row r="402" spans="2:3" ht="14.25" customHeight="1">
      <c r="B402" s="6"/>
      <c r="C402" s="4"/>
    </row>
    <row r="403" spans="2:3" ht="14.25" customHeight="1">
      <c r="B403" s="6"/>
      <c r="C403" s="4"/>
    </row>
    <row r="404" spans="2:3" ht="14.25" customHeight="1">
      <c r="B404" s="6"/>
      <c r="C404" s="4"/>
    </row>
    <row r="405" spans="2:3" ht="14.25" customHeight="1">
      <c r="B405" s="6"/>
      <c r="C405" s="4"/>
    </row>
    <row r="406" spans="2:3" ht="14.25" customHeight="1">
      <c r="B406" s="6"/>
      <c r="C406" s="4"/>
    </row>
    <row r="407" spans="2:3" ht="14.25" customHeight="1">
      <c r="B407" s="6"/>
      <c r="C407" s="4"/>
    </row>
    <row r="408" spans="2:3" ht="14.25" customHeight="1">
      <c r="B408" s="6"/>
      <c r="C408" s="4"/>
    </row>
    <row r="409" spans="2:3" ht="14.25" customHeight="1">
      <c r="B409" s="6"/>
      <c r="C409" s="4"/>
    </row>
    <row r="410" spans="2:3" ht="14.25" customHeight="1">
      <c r="B410" s="6"/>
      <c r="C410" s="4"/>
    </row>
    <row r="411" spans="2:3" ht="14.25" customHeight="1">
      <c r="B411" s="6"/>
      <c r="C411" s="4"/>
    </row>
    <row r="412" spans="2:3" ht="14.25" customHeight="1">
      <c r="B412" s="6"/>
      <c r="C412" s="4"/>
    </row>
    <row r="413" spans="2:3" ht="14.25" customHeight="1">
      <c r="B413" s="6"/>
      <c r="C413" s="4"/>
    </row>
    <row r="414" spans="2:3" ht="14.25" customHeight="1">
      <c r="B414" s="6"/>
      <c r="C414" s="4"/>
    </row>
    <row r="415" spans="2:3" ht="14.25" customHeight="1">
      <c r="B415" s="6"/>
      <c r="C415" s="4"/>
    </row>
    <row r="416" spans="2:3" ht="14.25" customHeight="1">
      <c r="B416" s="6"/>
      <c r="C416" s="4"/>
    </row>
    <row r="417" spans="2:3" ht="14.25" customHeight="1">
      <c r="B417" s="6"/>
      <c r="C417" s="4"/>
    </row>
    <row r="418" spans="2:3" ht="14.25" customHeight="1">
      <c r="B418" s="6"/>
      <c r="C418" s="4"/>
    </row>
    <row r="419" spans="2:3" ht="14.25" customHeight="1">
      <c r="B419" s="6"/>
      <c r="C419" s="4"/>
    </row>
    <row r="420" spans="2:3" ht="14.25" customHeight="1">
      <c r="B420" s="6"/>
      <c r="C420" s="4"/>
    </row>
    <row r="421" spans="2:3" ht="14.25" customHeight="1">
      <c r="B421" s="6"/>
      <c r="C421" s="4"/>
    </row>
    <row r="422" spans="2:3" ht="14.25" customHeight="1">
      <c r="B422" s="6"/>
      <c r="C422" s="4"/>
    </row>
    <row r="423" spans="2:3" ht="14.25" customHeight="1">
      <c r="B423" s="6"/>
      <c r="C423" s="4"/>
    </row>
    <row r="424" spans="2:3" ht="14.25" customHeight="1">
      <c r="B424" s="6"/>
      <c r="C424" s="4"/>
    </row>
    <row r="425" spans="2:3" ht="14.25" customHeight="1">
      <c r="B425" s="6"/>
      <c r="C425" s="4"/>
    </row>
    <row r="426" spans="2:3" ht="14.25" customHeight="1">
      <c r="B426" s="6"/>
      <c r="C426" s="4"/>
    </row>
    <row r="427" spans="2:3" ht="14.25" customHeight="1">
      <c r="B427" s="6"/>
      <c r="C427" s="4"/>
    </row>
    <row r="428" spans="2:3" ht="14.25" customHeight="1">
      <c r="B428" s="6"/>
      <c r="C428" s="4"/>
    </row>
    <row r="429" spans="2:3" ht="14.25" customHeight="1">
      <c r="B429" s="6"/>
      <c r="C429" s="4"/>
    </row>
    <row r="430" spans="2:3" ht="14.25" customHeight="1">
      <c r="B430" s="6"/>
      <c r="C430" s="4"/>
    </row>
    <row r="431" spans="2:3" ht="14.25" customHeight="1">
      <c r="B431" s="6"/>
      <c r="C431" s="4"/>
    </row>
    <row r="432" spans="2:3" ht="14.25" customHeight="1">
      <c r="B432" s="6"/>
      <c r="C432" s="4"/>
    </row>
    <row r="433" spans="2:3" ht="14.25" customHeight="1">
      <c r="B433" s="6"/>
      <c r="C433" s="4"/>
    </row>
    <row r="434" spans="2:3" ht="14.25" customHeight="1">
      <c r="B434" s="6"/>
      <c r="C434" s="4"/>
    </row>
    <row r="435" spans="2:3" ht="14.25" customHeight="1">
      <c r="B435" s="6"/>
      <c r="C435" s="4"/>
    </row>
    <row r="436" spans="2:3" ht="14.25" customHeight="1">
      <c r="B436" s="6"/>
      <c r="C436" s="4"/>
    </row>
    <row r="437" spans="2:3" ht="14.25" customHeight="1">
      <c r="B437" s="6"/>
      <c r="C437" s="4"/>
    </row>
    <row r="438" spans="2:3" ht="14.25" customHeight="1">
      <c r="B438" s="6"/>
      <c r="C438" s="4"/>
    </row>
    <row r="439" spans="2:3" ht="14.25" customHeight="1">
      <c r="B439" s="6"/>
      <c r="C439" s="4"/>
    </row>
    <row r="440" spans="2:3" ht="14.25" customHeight="1">
      <c r="B440" s="6"/>
      <c r="C440" s="4"/>
    </row>
    <row r="441" spans="2:3" ht="14.25" customHeight="1">
      <c r="B441" s="6"/>
      <c r="C441" s="4"/>
    </row>
    <row r="442" spans="2:3" ht="14.25" customHeight="1">
      <c r="B442" s="6"/>
      <c r="C442" s="4"/>
    </row>
    <row r="443" spans="2:3" ht="14.25" customHeight="1">
      <c r="B443" s="6"/>
      <c r="C443" s="4"/>
    </row>
    <row r="444" spans="2:3" ht="14.25" customHeight="1">
      <c r="B444" s="6"/>
      <c r="C444" s="4"/>
    </row>
    <row r="445" spans="2:3" ht="14.25" customHeight="1">
      <c r="B445" s="6"/>
      <c r="C445" s="4"/>
    </row>
    <row r="446" spans="2:3" ht="14.25" customHeight="1">
      <c r="B446" s="6"/>
      <c r="C446" s="4"/>
    </row>
    <row r="447" spans="2:3" ht="14.25" customHeight="1">
      <c r="B447" s="6"/>
      <c r="C447" s="4"/>
    </row>
    <row r="448" spans="2:3" ht="14.25" customHeight="1">
      <c r="B448" s="6"/>
      <c r="C448" s="4"/>
    </row>
    <row r="449" spans="2:3" ht="14.25" customHeight="1">
      <c r="B449" s="6"/>
      <c r="C449" s="4"/>
    </row>
    <row r="450" spans="2:3" ht="14.25" customHeight="1">
      <c r="B450" s="6"/>
      <c r="C450" s="4"/>
    </row>
    <row r="451" spans="2:3" ht="14.25" customHeight="1">
      <c r="B451" s="6"/>
      <c r="C451" s="4"/>
    </row>
    <row r="452" spans="2:3" ht="14.25" customHeight="1">
      <c r="B452" s="6"/>
      <c r="C452" s="4"/>
    </row>
    <row r="453" spans="2:3" ht="14.25" customHeight="1">
      <c r="B453" s="6"/>
      <c r="C453" s="4"/>
    </row>
    <row r="454" spans="2:3" ht="14.25" customHeight="1">
      <c r="B454" s="6"/>
      <c r="C454" s="4"/>
    </row>
    <row r="455" spans="2:3" ht="14.25" customHeight="1">
      <c r="B455" s="6"/>
      <c r="C455" s="4"/>
    </row>
    <row r="456" spans="2:3" ht="14.25" customHeight="1">
      <c r="B456" s="6"/>
      <c r="C456" s="4"/>
    </row>
    <row r="457" spans="2:3" ht="14.25" customHeight="1">
      <c r="B457" s="6"/>
      <c r="C457" s="4"/>
    </row>
    <row r="458" spans="2:3" ht="14.25" customHeight="1">
      <c r="B458" s="6"/>
      <c r="C458" s="4"/>
    </row>
    <row r="459" spans="2:3" ht="14.25" customHeight="1">
      <c r="B459" s="6"/>
      <c r="C459" s="4"/>
    </row>
    <row r="460" spans="2:3" ht="14.25" customHeight="1">
      <c r="B460" s="6"/>
      <c r="C460" s="4"/>
    </row>
    <row r="461" spans="2:3" ht="14.25" customHeight="1">
      <c r="B461" s="6"/>
      <c r="C461" s="4"/>
    </row>
    <row r="462" spans="2:3" ht="14.25" customHeight="1">
      <c r="B462" s="6"/>
      <c r="C462" s="4"/>
    </row>
    <row r="463" spans="2:3" ht="14.25" customHeight="1">
      <c r="B463" s="6"/>
      <c r="C463" s="4"/>
    </row>
    <row r="464" spans="2:3" ht="14.25" customHeight="1">
      <c r="B464" s="6"/>
      <c r="C464" s="4"/>
    </row>
    <row r="465" spans="2:3" ht="14.25" customHeight="1">
      <c r="B465" s="6"/>
      <c r="C465" s="4"/>
    </row>
    <row r="466" spans="2:3" ht="14.25" customHeight="1">
      <c r="B466" s="6"/>
      <c r="C466" s="4"/>
    </row>
    <row r="467" spans="2:3" ht="14.25" customHeight="1">
      <c r="B467" s="6"/>
      <c r="C467" s="4"/>
    </row>
    <row r="468" spans="2:3" ht="14.25" customHeight="1">
      <c r="B468" s="6"/>
      <c r="C468" s="4"/>
    </row>
    <row r="469" spans="2:3" ht="14.25" customHeight="1">
      <c r="B469" s="6"/>
      <c r="C469" s="4"/>
    </row>
    <row r="470" spans="2:3" ht="14.25" customHeight="1">
      <c r="B470" s="6"/>
      <c r="C470" s="4"/>
    </row>
    <row r="471" spans="2:3" ht="14.25" customHeight="1">
      <c r="B471" s="6"/>
      <c r="C471" s="4"/>
    </row>
    <row r="472" spans="2:3" ht="14.25" customHeight="1">
      <c r="B472" s="6"/>
      <c r="C472" s="4"/>
    </row>
    <row r="473" spans="2:3" ht="14.25" customHeight="1">
      <c r="B473" s="6"/>
      <c r="C473" s="4"/>
    </row>
    <row r="474" spans="2:3" ht="14.25" customHeight="1">
      <c r="B474" s="6"/>
      <c r="C474" s="4"/>
    </row>
    <row r="475" spans="2:3" ht="14.25" customHeight="1">
      <c r="B475" s="6"/>
      <c r="C475" s="4"/>
    </row>
    <row r="476" spans="2:3" ht="14.25" customHeight="1">
      <c r="B476" s="6"/>
      <c r="C476" s="4"/>
    </row>
    <row r="477" spans="2:3" ht="14.25" customHeight="1">
      <c r="B477" s="6"/>
      <c r="C477" s="4"/>
    </row>
    <row r="478" spans="2:3" ht="14.25" customHeight="1">
      <c r="B478" s="6"/>
      <c r="C478" s="4"/>
    </row>
    <row r="479" spans="2:3" ht="14.25" customHeight="1">
      <c r="B479" s="6"/>
      <c r="C479" s="4"/>
    </row>
    <row r="480" spans="2:3" ht="14.25" customHeight="1">
      <c r="B480" s="6"/>
      <c r="C480" s="4"/>
    </row>
    <row r="481" spans="2:3" ht="14.25" customHeight="1">
      <c r="B481" s="6"/>
      <c r="C481" s="4"/>
    </row>
    <row r="482" spans="2:3" ht="14.25" customHeight="1">
      <c r="B482" s="6"/>
      <c r="C482" s="4"/>
    </row>
    <row r="483" spans="2:3" ht="14.25" customHeight="1">
      <c r="B483" s="6"/>
      <c r="C483" s="4"/>
    </row>
    <row r="484" spans="2:3" ht="14.25" customHeight="1">
      <c r="B484" s="6"/>
      <c r="C484" s="4"/>
    </row>
    <row r="485" spans="2:3" ht="14.25" customHeight="1">
      <c r="B485" s="6"/>
      <c r="C485" s="4"/>
    </row>
    <row r="486" spans="2:3" ht="14.25" customHeight="1">
      <c r="B486" s="6"/>
      <c r="C486" s="4"/>
    </row>
    <row r="487" spans="2:3" ht="14.25" customHeight="1">
      <c r="B487" s="6"/>
      <c r="C487" s="4"/>
    </row>
    <row r="488" spans="2:3" ht="14.25" customHeight="1">
      <c r="B488" s="6"/>
      <c r="C488" s="4"/>
    </row>
    <row r="489" spans="2:3" ht="14.25" customHeight="1">
      <c r="B489" s="6"/>
      <c r="C489" s="4"/>
    </row>
    <row r="490" spans="2:3" ht="14.25" customHeight="1">
      <c r="B490" s="6"/>
      <c r="C490" s="4"/>
    </row>
    <row r="491" spans="2:3" ht="14.25" customHeight="1">
      <c r="B491" s="6"/>
      <c r="C491" s="4"/>
    </row>
    <row r="492" spans="2:3" ht="14.25" customHeight="1">
      <c r="B492" s="6"/>
      <c r="C492" s="4"/>
    </row>
    <row r="493" spans="2:3" ht="14.25" customHeight="1">
      <c r="B493" s="6"/>
      <c r="C493" s="4"/>
    </row>
    <row r="494" spans="2:3" ht="14.25" customHeight="1">
      <c r="B494" s="6"/>
      <c r="C494" s="4"/>
    </row>
    <row r="495" spans="2:3" ht="14.25" customHeight="1">
      <c r="B495" s="6"/>
      <c r="C495" s="4"/>
    </row>
    <row r="496" spans="2:3" ht="14.25" customHeight="1">
      <c r="B496" s="6"/>
      <c r="C496" s="4"/>
    </row>
    <row r="497" spans="2:3" ht="14.25" customHeight="1">
      <c r="B497" s="6"/>
      <c r="C497" s="4"/>
    </row>
    <row r="498" spans="2:3" ht="14.25" customHeight="1">
      <c r="B498" s="6"/>
      <c r="C498" s="4"/>
    </row>
    <row r="499" spans="2:3" ht="14.25" customHeight="1">
      <c r="B499" s="6"/>
      <c r="C499" s="4"/>
    </row>
    <row r="500" spans="2:3" ht="14.25" customHeight="1">
      <c r="B500" s="6"/>
      <c r="C500" s="4"/>
    </row>
    <row r="501" spans="2:3" ht="14.25" customHeight="1">
      <c r="B501" s="6"/>
      <c r="C501" s="4"/>
    </row>
    <row r="502" spans="2:3" ht="14.25" customHeight="1">
      <c r="B502" s="6"/>
      <c r="C502" s="4"/>
    </row>
    <row r="503" spans="2:3" ht="14.25" customHeight="1">
      <c r="B503" s="6"/>
      <c r="C503" s="4"/>
    </row>
    <row r="504" spans="2:3" ht="14.25" customHeight="1">
      <c r="B504" s="6"/>
      <c r="C504" s="4"/>
    </row>
    <row r="505" spans="2:3" ht="14.25" customHeight="1">
      <c r="B505" s="6"/>
      <c r="C505" s="4"/>
    </row>
    <row r="506" spans="2:3" ht="14.25" customHeight="1">
      <c r="B506" s="6"/>
      <c r="C506" s="4"/>
    </row>
    <row r="507" spans="2:3" ht="14.25" customHeight="1">
      <c r="B507" s="6"/>
      <c r="C507" s="4"/>
    </row>
    <row r="508" spans="2:3" ht="14.25" customHeight="1">
      <c r="B508" s="6"/>
      <c r="C508" s="4"/>
    </row>
    <row r="509" spans="2:3" ht="14.25" customHeight="1">
      <c r="B509" s="6"/>
      <c r="C509" s="4"/>
    </row>
    <row r="510" spans="2:3" ht="14.25" customHeight="1">
      <c r="B510" s="6"/>
      <c r="C510" s="4"/>
    </row>
    <row r="511" spans="2:3" ht="14.25" customHeight="1">
      <c r="B511" s="6"/>
      <c r="C511" s="4"/>
    </row>
    <row r="512" spans="2:3" ht="14.25" customHeight="1">
      <c r="B512" s="6"/>
      <c r="C512" s="4"/>
    </row>
    <row r="513" spans="2:3" ht="14.25" customHeight="1">
      <c r="B513" s="6"/>
      <c r="C513" s="4"/>
    </row>
    <row r="514" spans="2:3" ht="14.25" customHeight="1">
      <c r="B514" s="6"/>
      <c r="C514" s="4"/>
    </row>
    <row r="515" spans="2:3" ht="14.25" customHeight="1">
      <c r="B515" s="6"/>
      <c r="C515" s="4"/>
    </row>
    <row r="516" spans="2:3" ht="14.25" customHeight="1">
      <c r="B516" s="6"/>
      <c r="C516" s="4"/>
    </row>
    <row r="517" spans="2:3" ht="14.25" customHeight="1">
      <c r="B517" s="6"/>
      <c r="C517" s="4"/>
    </row>
    <row r="518" spans="2:3" ht="14.25" customHeight="1">
      <c r="B518" s="6"/>
      <c r="C518" s="4"/>
    </row>
    <row r="519" spans="2:3" ht="14.25" customHeight="1">
      <c r="B519" s="6"/>
      <c r="C519" s="4"/>
    </row>
    <row r="520" spans="2:3" ht="14.25" customHeight="1">
      <c r="B520" s="6"/>
      <c r="C520" s="4"/>
    </row>
    <row r="521" spans="2:3" ht="14.25" customHeight="1">
      <c r="B521" s="6"/>
      <c r="C521" s="4"/>
    </row>
    <row r="522" spans="2:3" ht="14.25" customHeight="1">
      <c r="B522" s="6"/>
      <c r="C522" s="4"/>
    </row>
    <row r="523" spans="2:3" ht="14.25" customHeight="1">
      <c r="B523" s="6"/>
      <c r="C523" s="4"/>
    </row>
    <row r="524" spans="2:3" ht="14.25" customHeight="1">
      <c r="B524" s="6"/>
      <c r="C524" s="4"/>
    </row>
    <row r="525" spans="2:3" ht="14.25" customHeight="1">
      <c r="B525" s="6"/>
      <c r="C525" s="4"/>
    </row>
    <row r="526" spans="2:3" ht="14.25" customHeight="1">
      <c r="B526" s="6"/>
      <c r="C526" s="4"/>
    </row>
    <row r="527" spans="2:3" ht="14.25" customHeight="1">
      <c r="B527" s="6"/>
      <c r="C527" s="4"/>
    </row>
    <row r="528" spans="2:3" ht="14.25" customHeight="1">
      <c r="B528" s="6"/>
      <c r="C528" s="4"/>
    </row>
    <row r="529" spans="2:3" ht="14.25" customHeight="1">
      <c r="B529" s="6"/>
      <c r="C529" s="4"/>
    </row>
    <row r="530" spans="2:3" ht="14.25" customHeight="1">
      <c r="B530" s="6"/>
      <c r="C530" s="4"/>
    </row>
    <row r="531" spans="2:3" ht="14.25" customHeight="1">
      <c r="B531" s="6"/>
      <c r="C531" s="4"/>
    </row>
    <row r="532" spans="2:3" ht="14.25" customHeight="1">
      <c r="B532" s="6"/>
      <c r="C532" s="4"/>
    </row>
    <row r="533" spans="2:3" ht="14.25" customHeight="1">
      <c r="B533" s="6"/>
      <c r="C533" s="4"/>
    </row>
    <row r="534" spans="2:3" ht="14.25" customHeight="1">
      <c r="B534" s="6"/>
      <c r="C534" s="4"/>
    </row>
    <row r="535" spans="2:3" ht="14.25" customHeight="1">
      <c r="B535" s="6"/>
      <c r="C535" s="4"/>
    </row>
    <row r="536" spans="2:3" ht="14.25" customHeight="1">
      <c r="B536" s="6"/>
      <c r="C536" s="4"/>
    </row>
    <row r="537" spans="2:3" ht="14.25" customHeight="1">
      <c r="B537" s="6"/>
      <c r="C537" s="4"/>
    </row>
    <row r="538" spans="2:3" ht="14.25" customHeight="1">
      <c r="B538" s="6"/>
      <c r="C538" s="4"/>
    </row>
    <row r="539" spans="2:3" ht="14.25" customHeight="1">
      <c r="B539" s="6"/>
      <c r="C539" s="4"/>
    </row>
    <row r="540" spans="2:3" ht="14.25" customHeight="1">
      <c r="B540" s="6"/>
      <c r="C540" s="4"/>
    </row>
    <row r="541" spans="2:3" ht="14.25" customHeight="1">
      <c r="B541" s="6"/>
      <c r="C541" s="4"/>
    </row>
    <row r="542" spans="2:3" ht="14.25" customHeight="1">
      <c r="B542" s="6"/>
      <c r="C542" s="4"/>
    </row>
    <row r="543" spans="2:3" ht="14.25" customHeight="1">
      <c r="B543" s="6"/>
      <c r="C543" s="4"/>
    </row>
    <row r="544" spans="2:3" ht="14.25" customHeight="1">
      <c r="B544" s="6"/>
      <c r="C544" s="4"/>
    </row>
    <row r="545" spans="2:3" ht="14.25" customHeight="1">
      <c r="B545" s="6"/>
      <c r="C545" s="4"/>
    </row>
    <row r="546" spans="2:3" ht="14.25" customHeight="1">
      <c r="B546" s="6"/>
      <c r="C546" s="4"/>
    </row>
    <row r="547" spans="2:3" ht="14.25" customHeight="1">
      <c r="B547" s="6"/>
      <c r="C547" s="4"/>
    </row>
    <row r="548" spans="2:3" ht="14.25" customHeight="1">
      <c r="B548" s="6"/>
      <c r="C548" s="4"/>
    </row>
    <row r="549" spans="2:3" ht="14.25" customHeight="1">
      <c r="B549" s="6"/>
      <c r="C549" s="4"/>
    </row>
    <row r="550" spans="2:3" ht="14.25" customHeight="1">
      <c r="B550" s="6"/>
      <c r="C550" s="4"/>
    </row>
    <row r="551" spans="2:3" ht="14.25" customHeight="1">
      <c r="B551" s="6"/>
      <c r="C551" s="4"/>
    </row>
    <row r="552" spans="2:3" ht="14.25" customHeight="1">
      <c r="B552" s="6"/>
      <c r="C552" s="4"/>
    </row>
    <row r="553" spans="2:3" ht="14.25" customHeight="1">
      <c r="B553" s="6"/>
      <c r="C553" s="4"/>
    </row>
    <row r="554" spans="2:3" ht="14.25" customHeight="1">
      <c r="B554" s="6"/>
      <c r="C554" s="4"/>
    </row>
    <row r="555" spans="2:3" ht="14.25" customHeight="1">
      <c r="B555" s="6"/>
      <c r="C555" s="4"/>
    </row>
    <row r="556" spans="2:3" ht="14.25" customHeight="1">
      <c r="B556" s="6"/>
      <c r="C556" s="4"/>
    </row>
    <row r="557" spans="2:3" ht="14.25" customHeight="1">
      <c r="B557" s="6"/>
      <c r="C557" s="4"/>
    </row>
    <row r="558" spans="2:3" ht="14.25" customHeight="1">
      <c r="B558" s="6"/>
      <c r="C558" s="4"/>
    </row>
    <row r="559" spans="2:3" ht="14.25" customHeight="1">
      <c r="B559" s="6"/>
      <c r="C559" s="4"/>
    </row>
    <row r="560" spans="2:3" ht="14.25" customHeight="1">
      <c r="B560" s="6"/>
      <c r="C560" s="4"/>
    </row>
    <row r="561" spans="2:3" ht="14.25" customHeight="1">
      <c r="B561" s="6"/>
      <c r="C561" s="4"/>
    </row>
    <row r="562" spans="2:3" ht="14.25" customHeight="1">
      <c r="B562" s="6"/>
      <c r="C562" s="4"/>
    </row>
    <row r="563" spans="2:3" ht="14.25" customHeight="1">
      <c r="B563" s="6"/>
      <c r="C563" s="4"/>
    </row>
    <row r="564" spans="2:3" ht="14.25" customHeight="1">
      <c r="B564" s="6"/>
      <c r="C564" s="4"/>
    </row>
    <row r="565" spans="2:3" ht="14.25" customHeight="1">
      <c r="B565" s="6"/>
      <c r="C565" s="4"/>
    </row>
    <row r="566" spans="2:3" ht="14.25" customHeight="1">
      <c r="B566" s="6"/>
      <c r="C566" s="4"/>
    </row>
    <row r="567" spans="2:3" ht="14.25" customHeight="1">
      <c r="B567" s="6"/>
      <c r="C567" s="4"/>
    </row>
    <row r="568" spans="2:3" ht="14.25" customHeight="1">
      <c r="B568" s="6"/>
      <c r="C568" s="4"/>
    </row>
    <row r="569" spans="2:3" ht="14.25" customHeight="1">
      <c r="B569" s="6"/>
      <c r="C569" s="4"/>
    </row>
    <row r="570" spans="2:3" ht="14.25" customHeight="1">
      <c r="B570" s="6"/>
      <c r="C570" s="4"/>
    </row>
    <row r="571" spans="2:3" ht="14.25" customHeight="1">
      <c r="B571" s="6"/>
      <c r="C571" s="4"/>
    </row>
    <row r="572" spans="2:3" ht="14.25" customHeight="1">
      <c r="B572" s="6"/>
      <c r="C572" s="4"/>
    </row>
    <row r="573" spans="2:3" ht="14.25" customHeight="1">
      <c r="B573" s="6"/>
      <c r="C573" s="4"/>
    </row>
    <row r="574" spans="2:3" ht="14.25" customHeight="1">
      <c r="B574" s="6"/>
      <c r="C574" s="4"/>
    </row>
    <row r="575" spans="2:3" ht="14.25" customHeight="1">
      <c r="B575" s="6"/>
      <c r="C575" s="4"/>
    </row>
    <row r="576" spans="2:3" ht="14.25" customHeight="1">
      <c r="B576" s="6"/>
      <c r="C576" s="4"/>
    </row>
    <row r="577" spans="2:3" ht="14.25" customHeight="1">
      <c r="B577" s="6"/>
      <c r="C577" s="4"/>
    </row>
    <row r="578" spans="2:3" ht="14.25" customHeight="1">
      <c r="B578" s="6"/>
      <c r="C578" s="4"/>
    </row>
    <row r="579" spans="2:3" ht="14.25" customHeight="1">
      <c r="B579" s="6"/>
      <c r="C579" s="4"/>
    </row>
    <row r="580" spans="2:3" ht="14.25" customHeight="1">
      <c r="B580" s="6"/>
      <c r="C580" s="4"/>
    </row>
    <row r="581" spans="2:3" ht="14.25" customHeight="1">
      <c r="B581" s="6"/>
      <c r="C581" s="4"/>
    </row>
    <row r="582" spans="2:3" ht="14.25" customHeight="1">
      <c r="B582" s="6"/>
      <c r="C582" s="4"/>
    </row>
    <row r="583" spans="2:3" ht="14.25" customHeight="1">
      <c r="B583" s="6"/>
      <c r="C583" s="4"/>
    </row>
    <row r="584" spans="2:3" ht="14.25" customHeight="1">
      <c r="B584" s="6"/>
      <c r="C584" s="4"/>
    </row>
    <row r="585" spans="2:3" ht="14.25" customHeight="1">
      <c r="B585" s="6"/>
      <c r="C585" s="4"/>
    </row>
    <row r="586" spans="2:3" ht="14.25" customHeight="1">
      <c r="B586" s="6"/>
      <c r="C586" s="4"/>
    </row>
    <row r="587" spans="2:3" ht="14.25" customHeight="1">
      <c r="B587" s="6"/>
      <c r="C587" s="4"/>
    </row>
    <row r="588" spans="2:3" ht="14.25" customHeight="1">
      <c r="B588" s="6"/>
      <c r="C588" s="4"/>
    </row>
    <row r="589" spans="2:3" ht="14.25" customHeight="1">
      <c r="B589" s="6"/>
      <c r="C589" s="4"/>
    </row>
    <row r="590" spans="2:3" ht="14.25" customHeight="1">
      <c r="B590" s="6"/>
      <c r="C590" s="4"/>
    </row>
    <row r="591" spans="2:3" ht="14.25" customHeight="1">
      <c r="B591" s="6"/>
      <c r="C591" s="4"/>
    </row>
    <row r="592" spans="2:3" ht="14.25" customHeight="1">
      <c r="B592" s="6"/>
      <c r="C592" s="4"/>
    </row>
    <row r="593" spans="2:3" ht="14.25" customHeight="1">
      <c r="B593" s="6"/>
      <c r="C593" s="4"/>
    </row>
    <row r="594" spans="2:3" ht="14.25" customHeight="1">
      <c r="B594" s="6"/>
      <c r="C594" s="4"/>
    </row>
    <row r="595" spans="2:3" ht="14.25" customHeight="1">
      <c r="B595" s="6"/>
      <c r="C595" s="4"/>
    </row>
    <row r="596" spans="2:3" ht="14.25" customHeight="1">
      <c r="B596" s="6"/>
      <c r="C596" s="4"/>
    </row>
    <row r="597" spans="2:3" ht="14.25" customHeight="1">
      <c r="B597" s="6"/>
      <c r="C597" s="4"/>
    </row>
    <row r="598" spans="2:3" ht="14.25" customHeight="1">
      <c r="B598" s="6"/>
      <c r="C598" s="4"/>
    </row>
    <row r="599" spans="2:3" ht="14.25" customHeight="1">
      <c r="B599" s="6"/>
      <c r="C599" s="4"/>
    </row>
    <row r="600" spans="2:3" ht="14.25" customHeight="1">
      <c r="B600" s="6"/>
      <c r="C600" s="4"/>
    </row>
    <row r="601" spans="2:3" ht="14.25" customHeight="1">
      <c r="B601" s="6"/>
      <c r="C601" s="4"/>
    </row>
    <row r="602" spans="2:3" ht="14.25" customHeight="1">
      <c r="B602" s="6"/>
      <c r="C602" s="4"/>
    </row>
    <row r="603" spans="2:3" ht="14.25" customHeight="1">
      <c r="B603" s="6"/>
      <c r="C603" s="4"/>
    </row>
    <row r="604" spans="2:3" ht="14.25" customHeight="1">
      <c r="B604" s="6"/>
      <c r="C604" s="4"/>
    </row>
    <row r="605" spans="2:3" ht="14.25" customHeight="1">
      <c r="B605" s="6"/>
      <c r="C605" s="4"/>
    </row>
    <row r="606" spans="2:3" ht="14.25" customHeight="1">
      <c r="B606" s="6"/>
      <c r="C606" s="4"/>
    </row>
    <row r="607" spans="2:3" ht="14.25" customHeight="1">
      <c r="B607" s="6"/>
      <c r="C607" s="4"/>
    </row>
    <row r="608" spans="2:3" ht="14.25" customHeight="1">
      <c r="B608" s="6"/>
      <c r="C608" s="4"/>
    </row>
    <row r="609" spans="2:3" ht="14.25" customHeight="1">
      <c r="B609" s="6"/>
      <c r="C609" s="4"/>
    </row>
    <row r="610" spans="2:3" ht="14.25" customHeight="1">
      <c r="B610" s="6"/>
      <c r="C610" s="4"/>
    </row>
    <row r="611" spans="2:3" ht="14.25" customHeight="1">
      <c r="B611" s="6"/>
      <c r="C611" s="4"/>
    </row>
    <row r="612" spans="2:3" ht="14.25" customHeight="1">
      <c r="B612" s="6"/>
      <c r="C612" s="4"/>
    </row>
    <row r="613" spans="2:3" ht="14.25" customHeight="1">
      <c r="B613" s="6"/>
      <c r="C613" s="4"/>
    </row>
    <row r="614" spans="2:3" ht="14.25" customHeight="1">
      <c r="B614" s="6"/>
      <c r="C614" s="4"/>
    </row>
    <row r="615" spans="2:3" ht="14.25" customHeight="1">
      <c r="B615" s="6"/>
      <c r="C615" s="4"/>
    </row>
    <row r="616" spans="2:3" ht="14.25" customHeight="1">
      <c r="B616" s="6"/>
      <c r="C616" s="4"/>
    </row>
    <row r="617" spans="2:3" ht="14.25" customHeight="1">
      <c r="B617" s="6"/>
      <c r="C617" s="4"/>
    </row>
    <row r="618" spans="2:3" ht="14.25" customHeight="1">
      <c r="B618" s="6"/>
      <c r="C618" s="4"/>
    </row>
    <row r="619" spans="2:3" ht="14.25" customHeight="1">
      <c r="B619" s="6"/>
      <c r="C619" s="4"/>
    </row>
    <row r="620" spans="2:3" ht="14.25" customHeight="1">
      <c r="B620" s="6"/>
      <c r="C620" s="4"/>
    </row>
    <row r="621" spans="2:3" ht="14.25" customHeight="1">
      <c r="B621" s="6"/>
      <c r="C621" s="4"/>
    </row>
    <row r="622" spans="2:3" ht="14.25" customHeight="1">
      <c r="B622" s="6"/>
      <c r="C622" s="4"/>
    </row>
    <row r="623" spans="2:3" ht="14.25" customHeight="1">
      <c r="B623" s="6"/>
      <c r="C623" s="4"/>
    </row>
    <row r="624" spans="2:3" ht="14.25" customHeight="1">
      <c r="B624" s="6"/>
      <c r="C624" s="4"/>
    </row>
    <row r="625" spans="2:3" ht="14.25" customHeight="1">
      <c r="B625" s="6"/>
      <c r="C625" s="4"/>
    </row>
    <row r="626" spans="2:3" ht="14.25" customHeight="1">
      <c r="B626" s="6"/>
      <c r="C626" s="4"/>
    </row>
    <row r="627" spans="2:3" ht="14.25" customHeight="1">
      <c r="B627" s="6"/>
      <c r="C627" s="4"/>
    </row>
    <row r="628" spans="2:3" ht="14.25" customHeight="1">
      <c r="B628" s="6"/>
      <c r="C628" s="4"/>
    </row>
    <row r="629" spans="2:3" ht="14.25" customHeight="1">
      <c r="B629" s="6"/>
      <c r="C629" s="4"/>
    </row>
    <row r="630" spans="2:3" ht="14.25" customHeight="1">
      <c r="B630" s="6"/>
      <c r="C630" s="4"/>
    </row>
    <row r="631" spans="2:3" ht="14.25" customHeight="1">
      <c r="B631" s="6"/>
      <c r="C631" s="4"/>
    </row>
    <row r="632" spans="2:3" ht="14.25" customHeight="1">
      <c r="B632" s="6"/>
      <c r="C632" s="4"/>
    </row>
    <row r="633" spans="2:3" ht="14.25" customHeight="1">
      <c r="B633" s="6"/>
      <c r="C633" s="4"/>
    </row>
    <row r="634" spans="2:3" ht="14.25" customHeight="1">
      <c r="B634" s="6"/>
      <c r="C634" s="4"/>
    </row>
    <row r="635" spans="2:3" ht="14.25" customHeight="1">
      <c r="B635" s="6"/>
      <c r="C635" s="4"/>
    </row>
    <row r="636" spans="2:3" ht="14.25" customHeight="1">
      <c r="B636" s="6"/>
      <c r="C636" s="4"/>
    </row>
    <row r="637" spans="2:3" ht="14.25" customHeight="1">
      <c r="B637" s="6"/>
      <c r="C637" s="4"/>
    </row>
    <row r="638" spans="2:3" ht="14.25" customHeight="1">
      <c r="B638" s="6"/>
      <c r="C638" s="4"/>
    </row>
    <row r="639" spans="2:3" ht="14.25" customHeight="1">
      <c r="B639" s="6"/>
      <c r="C639" s="4"/>
    </row>
    <row r="640" spans="2:3" ht="14.25" customHeight="1">
      <c r="B640" s="6"/>
      <c r="C640" s="4"/>
    </row>
    <row r="641" spans="2:3" ht="14.25" customHeight="1">
      <c r="B641" s="6"/>
      <c r="C641" s="4"/>
    </row>
    <row r="642" spans="2:3" ht="14.25" customHeight="1">
      <c r="B642" s="6"/>
      <c r="C642" s="4"/>
    </row>
    <row r="643" spans="2:3" ht="14.25" customHeight="1">
      <c r="B643" s="6"/>
      <c r="C643" s="4"/>
    </row>
    <row r="644" spans="2:3" ht="14.25" customHeight="1">
      <c r="B644" s="6"/>
      <c r="C644" s="4"/>
    </row>
    <row r="645" spans="2:3" ht="14.25" customHeight="1">
      <c r="B645" s="6"/>
      <c r="C645" s="4"/>
    </row>
    <row r="646" spans="2:3" ht="14.25" customHeight="1">
      <c r="B646" s="6"/>
      <c r="C646" s="4"/>
    </row>
    <row r="647" spans="2:3" ht="14.25" customHeight="1">
      <c r="B647" s="6"/>
      <c r="C647" s="4"/>
    </row>
    <row r="648" spans="2:3" ht="14.25" customHeight="1">
      <c r="B648" s="6"/>
      <c r="C648" s="4"/>
    </row>
    <row r="649" spans="2:3" ht="14.25" customHeight="1">
      <c r="B649" s="6"/>
      <c r="C649" s="4"/>
    </row>
    <row r="650" spans="2:3" ht="14.25" customHeight="1">
      <c r="B650" s="6"/>
      <c r="C650" s="4"/>
    </row>
    <row r="651" spans="2:3" ht="14.25" customHeight="1">
      <c r="B651" s="6"/>
      <c r="C651" s="4"/>
    </row>
    <row r="652" spans="2:3" ht="14.25" customHeight="1">
      <c r="B652" s="6"/>
      <c r="C652" s="4"/>
    </row>
    <row r="653" spans="2:3" ht="14.25" customHeight="1">
      <c r="B653" s="6"/>
      <c r="C653" s="4"/>
    </row>
    <row r="654" spans="2:3" ht="14.25" customHeight="1">
      <c r="B654" s="6"/>
      <c r="C654" s="4"/>
    </row>
    <row r="655" spans="2:3" ht="14.25" customHeight="1">
      <c r="B655" s="6"/>
      <c r="C655" s="4"/>
    </row>
    <row r="656" spans="2:3" ht="14.25" customHeight="1">
      <c r="B656" s="6"/>
      <c r="C656" s="4"/>
    </row>
    <row r="657" spans="2:3" ht="14.25" customHeight="1">
      <c r="B657" s="6"/>
      <c r="C657" s="4"/>
    </row>
    <row r="658" spans="2:3" ht="14.25" customHeight="1">
      <c r="B658" s="6"/>
      <c r="C658" s="4"/>
    </row>
    <row r="659" spans="2:3" ht="14.25" customHeight="1">
      <c r="B659" s="6"/>
      <c r="C659" s="4"/>
    </row>
    <row r="660" spans="2:3" ht="14.25" customHeight="1">
      <c r="B660" s="6"/>
      <c r="C660" s="4"/>
    </row>
    <row r="661" spans="2:3" ht="14.25" customHeight="1">
      <c r="B661" s="6"/>
      <c r="C661" s="4"/>
    </row>
    <row r="662" spans="2:3" ht="14.25" customHeight="1">
      <c r="B662" s="6"/>
      <c r="C662" s="4"/>
    </row>
    <row r="663" spans="2:3" ht="14.25" customHeight="1">
      <c r="B663" s="6"/>
      <c r="C663" s="4"/>
    </row>
    <row r="664" spans="2:3" ht="14.25" customHeight="1">
      <c r="B664" s="6"/>
      <c r="C664" s="4"/>
    </row>
    <row r="665" spans="2:3" ht="14.25" customHeight="1">
      <c r="B665" s="6"/>
      <c r="C665" s="4"/>
    </row>
    <row r="666" spans="2:3" ht="14.25" customHeight="1">
      <c r="B666" s="6"/>
      <c r="C666" s="4"/>
    </row>
    <row r="667" spans="2:3" ht="14.25" customHeight="1">
      <c r="B667" s="6"/>
      <c r="C667" s="4"/>
    </row>
    <row r="668" spans="2:3" ht="14.25" customHeight="1">
      <c r="B668" s="6"/>
      <c r="C668" s="4"/>
    </row>
    <row r="669" spans="2:3" ht="14.25" customHeight="1">
      <c r="B669" s="6"/>
      <c r="C669" s="4"/>
    </row>
    <row r="670" spans="2:3" ht="14.25" customHeight="1">
      <c r="B670" s="6"/>
      <c r="C670" s="4"/>
    </row>
    <row r="671" spans="2:3" ht="14.25" customHeight="1">
      <c r="B671" s="6"/>
      <c r="C671" s="4"/>
    </row>
    <row r="672" spans="2:3" ht="14.25" customHeight="1">
      <c r="B672" s="6"/>
      <c r="C672" s="4"/>
    </row>
    <row r="673" spans="2:3" ht="14.25" customHeight="1">
      <c r="B673" s="6"/>
      <c r="C673" s="4"/>
    </row>
    <row r="674" spans="2:3" ht="14.25" customHeight="1">
      <c r="B674" s="6"/>
      <c r="C674" s="4"/>
    </row>
    <row r="675" spans="2:3" ht="14.25" customHeight="1">
      <c r="B675" s="6"/>
      <c r="C675" s="4"/>
    </row>
    <row r="676" spans="2:3" ht="14.25" customHeight="1">
      <c r="B676" s="6"/>
      <c r="C676" s="4"/>
    </row>
    <row r="677" spans="2:3" ht="14.25" customHeight="1">
      <c r="B677" s="6"/>
      <c r="C677" s="4"/>
    </row>
    <row r="678" spans="2:3" ht="14.25" customHeight="1">
      <c r="B678" s="6"/>
      <c r="C678" s="4"/>
    </row>
    <row r="679" spans="2:3" ht="14.25" customHeight="1">
      <c r="B679" s="6"/>
      <c r="C679" s="4"/>
    </row>
    <row r="680" spans="2:3" ht="14.25" customHeight="1">
      <c r="B680" s="6"/>
      <c r="C680" s="4"/>
    </row>
    <row r="681" spans="2:3" ht="14.25" customHeight="1">
      <c r="B681" s="6"/>
      <c r="C681" s="4"/>
    </row>
    <row r="682" spans="2:3" ht="14.25" customHeight="1">
      <c r="B682" s="6"/>
      <c r="C682" s="4"/>
    </row>
    <row r="683" spans="2:3" ht="14.25" customHeight="1">
      <c r="B683" s="6"/>
      <c r="C683" s="4"/>
    </row>
    <row r="684" spans="2:3" ht="14.25" customHeight="1">
      <c r="B684" s="6"/>
      <c r="C684" s="4"/>
    </row>
    <row r="685" spans="2:3" ht="14.25" customHeight="1">
      <c r="B685" s="6"/>
      <c r="C685" s="4"/>
    </row>
    <row r="686" spans="2:3" ht="14.25" customHeight="1">
      <c r="B686" s="6"/>
      <c r="C686" s="4"/>
    </row>
    <row r="687" spans="2:3" ht="14.25" customHeight="1">
      <c r="B687" s="6"/>
      <c r="C687" s="4"/>
    </row>
    <row r="688" spans="2:3" ht="14.25" customHeight="1">
      <c r="B688" s="6"/>
      <c r="C688" s="4"/>
    </row>
    <row r="689" spans="2:3" ht="14.25" customHeight="1">
      <c r="B689" s="6"/>
      <c r="C689" s="4"/>
    </row>
    <row r="690" spans="2:3" ht="14.25" customHeight="1">
      <c r="B690" s="6"/>
      <c r="C690" s="4"/>
    </row>
    <row r="691" spans="2:3" ht="14.25" customHeight="1">
      <c r="B691" s="6"/>
      <c r="C691" s="4"/>
    </row>
    <row r="692" spans="2:3" ht="14.25" customHeight="1">
      <c r="B692" s="6"/>
      <c r="C692" s="4"/>
    </row>
    <row r="693" spans="2:3" ht="14.25" customHeight="1">
      <c r="B693" s="6"/>
      <c r="C693" s="4"/>
    </row>
    <row r="694" spans="2:3" ht="14.25" customHeight="1">
      <c r="B694" s="6"/>
      <c r="C694" s="4"/>
    </row>
    <row r="695" spans="2:3" ht="14.25" customHeight="1">
      <c r="B695" s="6"/>
      <c r="C695" s="4"/>
    </row>
    <row r="696" spans="2:3" ht="14.25" customHeight="1">
      <c r="B696" s="6"/>
      <c r="C696" s="4"/>
    </row>
    <row r="697" spans="2:3" ht="14.25" customHeight="1">
      <c r="B697" s="6"/>
      <c r="C697" s="4"/>
    </row>
    <row r="698" spans="2:3" ht="14.25" customHeight="1">
      <c r="B698" s="6"/>
      <c r="C698" s="4"/>
    </row>
    <row r="699" spans="2:3" ht="14.25" customHeight="1">
      <c r="B699" s="6"/>
      <c r="C699" s="4"/>
    </row>
    <row r="700" spans="2:3" ht="14.25" customHeight="1">
      <c r="B700" s="6"/>
      <c r="C700" s="4"/>
    </row>
    <row r="701" spans="2:3" ht="14.25" customHeight="1">
      <c r="B701" s="6"/>
      <c r="C701" s="4"/>
    </row>
    <row r="702" spans="2:3" ht="14.25" customHeight="1">
      <c r="B702" s="6"/>
      <c r="C702" s="4"/>
    </row>
    <row r="703" spans="2:3" ht="14.25" customHeight="1">
      <c r="B703" s="6"/>
      <c r="C703" s="4"/>
    </row>
    <row r="704" spans="2:3" ht="14.25" customHeight="1">
      <c r="B704" s="6"/>
      <c r="C704" s="4"/>
    </row>
    <row r="705" spans="2:3" ht="14.25" customHeight="1">
      <c r="B705" s="6"/>
      <c r="C705" s="4"/>
    </row>
    <row r="706" spans="2:3" ht="14.25" customHeight="1">
      <c r="B706" s="6"/>
      <c r="C706" s="4"/>
    </row>
    <row r="707" spans="2:3" ht="14.25" customHeight="1">
      <c r="B707" s="6"/>
      <c r="C707" s="4"/>
    </row>
    <row r="708" spans="2:3" ht="14.25" customHeight="1">
      <c r="B708" s="6"/>
      <c r="C708" s="4"/>
    </row>
    <row r="709" spans="2:3" ht="14.25" customHeight="1">
      <c r="B709" s="6"/>
      <c r="C709" s="4"/>
    </row>
    <row r="710" spans="2:3" ht="14.25" customHeight="1">
      <c r="B710" s="6"/>
      <c r="C710" s="4"/>
    </row>
    <row r="711" spans="2:3" ht="14.25" customHeight="1">
      <c r="B711" s="6"/>
      <c r="C711" s="4"/>
    </row>
    <row r="712" spans="2:3" ht="14.25" customHeight="1">
      <c r="B712" s="6"/>
      <c r="C712" s="4"/>
    </row>
    <row r="713" spans="2:3" ht="14.25" customHeight="1">
      <c r="B713" s="6"/>
      <c r="C713" s="4"/>
    </row>
    <row r="714" spans="2:3" ht="14.25" customHeight="1">
      <c r="B714" s="6"/>
      <c r="C714" s="4"/>
    </row>
    <row r="715" spans="2:3" ht="14.25" customHeight="1">
      <c r="B715" s="6"/>
      <c r="C715" s="4"/>
    </row>
    <row r="716" spans="2:3" ht="14.25" customHeight="1">
      <c r="B716" s="6"/>
      <c r="C716" s="4"/>
    </row>
    <row r="717" spans="2:3" ht="14.25" customHeight="1">
      <c r="B717" s="6"/>
      <c r="C717" s="4"/>
    </row>
    <row r="718" spans="2:3" ht="14.25" customHeight="1">
      <c r="B718" s="6"/>
      <c r="C718" s="4"/>
    </row>
    <row r="719" spans="2:3" ht="14.25" customHeight="1">
      <c r="B719" s="6"/>
      <c r="C719" s="4"/>
    </row>
    <row r="720" spans="2:3" ht="14.25" customHeight="1">
      <c r="B720" s="6"/>
      <c r="C720" s="4"/>
    </row>
    <row r="721" spans="2:3" ht="14.25" customHeight="1">
      <c r="B721" s="6"/>
      <c r="C721" s="4"/>
    </row>
    <row r="722" spans="2:3" ht="14.25" customHeight="1">
      <c r="B722" s="6"/>
      <c r="C722" s="4"/>
    </row>
    <row r="723" spans="2:3" ht="14.25" customHeight="1">
      <c r="B723" s="6"/>
      <c r="C723" s="4"/>
    </row>
    <row r="724" spans="2:3" ht="14.25" customHeight="1">
      <c r="B724" s="6"/>
      <c r="C724" s="4"/>
    </row>
    <row r="725" spans="2:3" ht="14.25" customHeight="1">
      <c r="B725" s="6"/>
      <c r="C725" s="4"/>
    </row>
    <row r="726" spans="2:3" ht="14.25" customHeight="1">
      <c r="B726" s="6"/>
      <c r="C726" s="4"/>
    </row>
    <row r="727" spans="2:3" ht="14.25" customHeight="1">
      <c r="B727" s="6"/>
      <c r="C727" s="4"/>
    </row>
    <row r="728" spans="2:3" ht="14.25" customHeight="1">
      <c r="B728" s="6"/>
      <c r="C728" s="4"/>
    </row>
    <row r="729" spans="2:3" ht="14.25" customHeight="1">
      <c r="B729" s="6"/>
      <c r="C729" s="4"/>
    </row>
    <row r="730" spans="2:3" ht="14.25" customHeight="1">
      <c r="B730" s="6"/>
      <c r="C730" s="4"/>
    </row>
    <row r="731" spans="2:3" ht="14.25" customHeight="1">
      <c r="B731" s="6"/>
      <c r="C731" s="4"/>
    </row>
    <row r="732" spans="2:3" ht="14.25" customHeight="1">
      <c r="B732" s="6"/>
      <c r="C732" s="4"/>
    </row>
    <row r="733" spans="2:3" ht="14.25" customHeight="1">
      <c r="B733" s="6"/>
      <c r="C733" s="4"/>
    </row>
    <row r="734" spans="2:3" ht="14.25" customHeight="1">
      <c r="B734" s="6"/>
      <c r="C734" s="4"/>
    </row>
    <row r="735" spans="2:3" ht="14.25" customHeight="1">
      <c r="B735" s="6"/>
      <c r="C735" s="4"/>
    </row>
    <row r="736" spans="2:3" ht="14.25" customHeight="1">
      <c r="B736" s="6"/>
      <c r="C736" s="4"/>
    </row>
    <row r="737" spans="2:3" ht="14.25" customHeight="1">
      <c r="B737" s="6"/>
      <c r="C737" s="4"/>
    </row>
    <row r="738" spans="2:3" ht="14.25" customHeight="1">
      <c r="B738" s="6"/>
      <c r="C738" s="4"/>
    </row>
    <row r="739" spans="2:3" ht="14.25" customHeight="1">
      <c r="B739" s="6"/>
      <c r="C739" s="4"/>
    </row>
    <row r="740" spans="2:3" ht="14.25" customHeight="1">
      <c r="B740" s="6"/>
      <c r="C740" s="4"/>
    </row>
    <row r="741" spans="2:3" ht="14.25" customHeight="1">
      <c r="B741" s="6"/>
      <c r="C741" s="4"/>
    </row>
    <row r="742" spans="2:3" ht="14.25" customHeight="1">
      <c r="B742" s="6"/>
      <c r="C742" s="4"/>
    </row>
    <row r="743" spans="2:3" ht="14.25" customHeight="1">
      <c r="B743" s="6"/>
      <c r="C743" s="4"/>
    </row>
    <row r="744" spans="2:3" ht="14.25" customHeight="1">
      <c r="B744" s="6"/>
      <c r="C744" s="4"/>
    </row>
    <row r="745" spans="2:3" ht="14.25" customHeight="1">
      <c r="B745" s="6"/>
      <c r="C745" s="4"/>
    </row>
    <row r="746" spans="2:3" ht="14.25" customHeight="1">
      <c r="B746" s="6"/>
      <c r="C746" s="4"/>
    </row>
    <row r="747" spans="2:3" ht="14.25" customHeight="1">
      <c r="B747" s="6"/>
      <c r="C747" s="4"/>
    </row>
    <row r="748" spans="2:3" ht="14.25" customHeight="1">
      <c r="B748" s="6"/>
      <c r="C748" s="4"/>
    </row>
    <row r="749" spans="2:3" ht="14.25" customHeight="1">
      <c r="B749" s="6"/>
      <c r="C749" s="4"/>
    </row>
    <row r="750" spans="2:3" ht="14.25" customHeight="1">
      <c r="B750" s="6"/>
      <c r="C750" s="4"/>
    </row>
    <row r="751" spans="2:3" ht="14.25" customHeight="1">
      <c r="B751" s="6"/>
      <c r="C751" s="4"/>
    </row>
    <row r="752" spans="2:3" ht="14.25" customHeight="1">
      <c r="B752" s="6"/>
      <c r="C752" s="4"/>
    </row>
    <row r="753" spans="2:3" ht="14.25" customHeight="1">
      <c r="B753" s="6"/>
      <c r="C753" s="4"/>
    </row>
    <row r="754" spans="2:3" ht="14.25" customHeight="1">
      <c r="B754" s="6"/>
      <c r="C754" s="4"/>
    </row>
    <row r="755" spans="2:3" ht="14.25" customHeight="1">
      <c r="B755" s="6"/>
      <c r="C755" s="4"/>
    </row>
    <row r="756" spans="2:3" ht="14.25" customHeight="1">
      <c r="B756" s="6"/>
      <c r="C756" s="4"/>
    </row>
    <row r="757" spans="2:3" ht="14.25" customHeight="1">
      <c r="B757" s="6"/>
      <c r="C757" s="4"/>
    </row>
    <row r="758" spans="2:3" ht="14.25" customHeight="1">
      <c r="B758" s="6"/>
      <c r="C758" s="4"/>
    </row>
    <row r="759" spans="2:3" ht="14.25" customHeight="1">
      <c r="B759" s="6"/>
      <c r="C759" s="4"/>
    </row>
    <row r="760" spans="2:3" ht="14.25" customHeight="1">
      <c r="B760" s="6"/>
      <c r="C760" s="4"/>
    </row>
    <row r="761" spans="2:3" ht="14.25" customHeight="1">
      <c r="B761" s="6"/>
      <c r="C761" s="4"/>
    </row>
    <row r="762" spans="2:3" ht="14.25" customHeight="1">
      <c r="B762" s="6"/>
      <c r="C762" s="4"/>
    </row>
    <row r="763" spans="2:3" ht="14.25" customHeight="1">
      <c r="B763" s="6"/>
      <c r="C763" s="4"/>
    </row>
    <row r="764" spans="2:3" ht="14.25" customHeight="1">
      <c r="B764" s="6"/>
      <c r="C764" s="4"/>
    </row>
    <row r="765" spans="2:3" ht="14.25" customHeight="1">
      <c r="B765" s="6"/>
      <c r="C765" s="4"/>
    </row>
    <row r="766" spans="2:3" ht="14.25" customHeight="1">
      <c r="B766" s="6"/>
      <c r="C766" s="4"/>
    </row>
    <row r="767" spans="2:3" ht="14.25" customHeight="1">
      <c r="B767" s="6"/>
      <c r="C767" s="4"/>
    </row>
    <row r="768" spans="2:3" ht="14.25" customHeight="1">
      <c r="B768" s="6"/>
      <c r="C768" s="4"/>
    </row>
    <row r="769" spans="2:3" ht="14.25" customHeight="1">
      <c r="B769" s="6"/>
      <c r="C769" s="4"/>
    </row>
    <row r="770" spans="2:3" ht="14.25" customHeight="1">
      <c r="B770" s="6"/>
      <c r="C770" s="4"/>
    </row>
    <row r="771" spans="2:3" ht="14.25" customHeight="1">
      <c r="B771" s="6"/>
      <c r="C771" s="4"/>
    </row>
    <row r="772" spans="2:3" ht="14.25" customHeight="1">
      <c r="B772" s="6"/>
      <c r="C772" s="4"/>
    </row>
    <row r="773" spans="2:3" ht="14.25" customHeight="1">
      <c r="B773" s="6"/>
      <c r="C773" s="4"/>
    </row>
    <row r="774" spans="2:3" ht="14.25" customHeight="1">
      <c r="B774" s="6"/>
      <c r="C774" s="4"/>
    </row>
    <row r="775" spans="2:3" ht="14.25" customHeight="1">
      <c r="B775" s="6"/>
      <c r="C775" s="4"/>
    </row>
    <row r="776" spans="2:3" ht="14.25" customHeight="1">
      <c r="B776" s="6"/>
      <c r="C776" s="4"/>
    </row>
    <row r="777" spans="2:3" ht="14.25" customHeight="1">
      <c r="B777" s="6"/>
      <c r="C777" s="4"/>
    </row>
    <row r="778" spans="2:3" ht="14.25" customHeight="1">
      <c r="B778" s="6"/>
      <c r="C778" s="4"/>
    </row>
    <row r="779" spans="2:3" ht="14.25" customHeight="1">
      <c r="B779" s="6"/>
      <c r="C779" s="4"/>
    </row>
    <row r="780" spans="2:3" ht="14.25" customHeight="1">
      <c r="B780" s="6"/>
      <c r="C780" s="4"/>
    </row>
    <row r="781" spans="2:3" ht="14.25" customHeight="1">
      <c r="B781" s="6"/>
      <c r="C781" s="4"/>
    </row>
    <row r="782" spans="2:3" ht="14.25" customHeight="1">
      <c r="B782" s="6"/>
      <c r="C782" s="4"/>
    </row>
    <row r="783" spans="2:3" ht="14.25" customHeight="1">
      <c r="B783" s="6"/>
      <c r="C783" s="4"/>
    </row>
    <row r="784" spans="2:3" ht="14.25" customHeight="1">
      <c r="B784" s="6"/>
      <c r="C784" s="4"/>
    </row>
    <row r="785" spans="2:3" ht="14.25" customHeight="1">
      <c r="B785" s="6"/>
      <c r="C785" s="4"/>
    </row>
    <row r="786" spans="2:3" ht="14.25" customHeight="1">
      <c r="B786" s="6"/>
      <c r="C786" s="4"/>
    </row>
    <row r="787" spans="2:3" ht="14.25" customHeight="1">
      <c r="B787" s="6"/>
      <c r="C787" s="4"/>
    </row>
    <row r="788" spans="2:3" ht="14.25" customHeight="1">
      <c r="B788" s="6"/>
      <c r="C788" s="4"/>
    </row>
    <row r="789" spans="2:3" ht="14.25" customHeight="1">
      <c r="B789" s="6"/>
      <c r="C789" s="4"/>
    </row>
    <row r="790" spans="2:3" ht="14.25" customHeight="1">
      <c r="B790" s="6"/>
      <c r="C790" s="4"/>
    </row>
    <row r="791" spans="2:3" ht="14.25" customHeight="1">
      <c r="B791" s="6"/>
      <c r="C791" s="4"/>
    </row>
    <row r="792" spans="2:3" ht="14.25" customHeight="1">
      <c r="B792" s="6"/>
      <c r="C792" s="4"/>
    </row>
    <row r="793" spans="2:3" ht="14.25" customHeight="1">
      <c r="B793" s="6"/>
      <c r="C793" s="4"/>
    </row>
    <row r="794" spans="2:3" ht="14.25" customHeight="1">
      <c r="B794" s="6"/>
      <c r="C794" s="4"/>
    </row>
    <row r="795" spans="2:3" ht="14.25" customHeight="1">
      <c r="B795" s="6"/>
      <c r="C795" s="4"/>
    </row>
    <row r="796" spans="2:3" ht="14.25" customHeight="1">
      <c r="B796" s="6"/>
      <c r="C796" s="4"/>
    </row>
    <row r="797" spans="2:3" ht="14.25" customHeight="1">
      <c r="B797" s="6"/>
      <c r="C797" s="4"/>
    </row>
    <row r="798" spans="2:3" ht="14.25" customHeight="1">
      <c r="B798" s="6"/>
      <c r="C798" s="4"/>
    </row>
    <row r="799" spans="2:3" ht="14.25" customHeight="1">
      <c r="B799" s="6"/>
      <c r="C799" s="4"/>
    </row>
    <row r="800" spans="2:3" ht="14.25" customHeight="1">
      <c r="B800" s="6"/>
      <c r="C800" s="4"/>
    </row>
    <row r="801" spans="2:3" ht="14.25" customHeight="1">
      <c r="B801" s="6"/>
      <c r="C801" s="4"/>
    </row>
    <row r="802" spans="2:3" ht="14.25" customHeight="1">
      <c r="B802" s="6"/>
      <c r="C802" s="4"/>
    </row>
    <row r="803" spans="2:3" ht="14.25" customHeight="1">
      <c r="B803" s="6"/>
      <c r="C803" s="4"/>
    </row>
    <row r="804" spans="2:3" ht="14.25" customHeight="1">
      <c r="B804" s="6"/>
      <c r="C804" s="4"/>
    </row>
    <row r="805" spans="2:3" ht="14.25" customHeight="1">
      <c r="B805" s="6"/>
      <c r="C805" s="4"/>
    </row>
    <row r="806" spans="2:3" ht="14.25" customHeight="1">
      <c r="B806" s="6"/>
      <c r="C806" s="4"/>
    </row>
    <row r="807" spans="2:3" ht="14.25" customHeight="1">
      <c r="B807" s="6"/>
      <c r="C807" s="4"/>
    </row>
    <row r="808" spans="2:3" ht="14.25" customHeight="1">
      <c r="B808" s="6"/>
      <c r="C808" s="4"/>
    </row>
    <row r="809" spans="2:3" ht="14.25" customHeight="1">
      <c r="B809" s="6"/>
      <c r="C809" s="4"/>
    </row>
    <row r="810" spans="2:3" ht="14.25" customHeight="1">
      <c r="B810" s="6"/>
      <c r="C810" s="4"/>
    </row>
    <row r="811" spans="2:3" ht="14.25" customHeight="1">
      <c r="B811" s="6"/>
      <c r="C811" s="4"/>
    </row>
    <row r="812" spans="2:3" ht="14.25" customHeight="1">
      <c r="B812" s="6"/>
      <c r="C812" s="4"/>
    </row>
    <row r="813" spans="2:3" ht="14.25" customHeight="1">
      <c r="B813" s="6"/>
      <c r="C813" s="4"/>
    </row>
    <row r="814" spans="2:3" ht="14.25" customHeight="1">
      <c r="B814" s="6"/>
      <c r="C814" s="4"/>
    </row>
    <row r="815" spans="2:3" ht="14.25" customHeight="1">
      <c r="B815" s="6"/>
      <c r="C815" s="4"/>
    </row>
    <row r="816" spans="2:3" ht="14.25" customHeight="1">
      <c r="B816" s="6"/>
      <c r="C816" s="4"/>
    </row>
    <row r="817" spans="2:3" ht="14.25" customHeight="1">
      <c r="B817" s="6"/>
      <c r="C817" s="4"/>
    </row>
    <row r="818" spans="2:3" ht="14.25" customHeight="1">
      <c r="B818" s="6"/>
      <c r="C818" s="4"/>
    </row>
    <row r="819" spans="2:3" ht="14.25" customHeight="1">
      <c r="B819" s="6"/>
      <c r="C819" s="4"/>
    </row>
    <row r="820" spans="2:3" ht="14.25" customHeight="1">
      <c r="B820" s="6"/>
      <c r="C820" s="4"/>
    </row>
    <row r="821" spans="2:3" ht="14.25" customHeight="1">
      <c r="B821" s="6"/>
      <c r="C821" s="4"/>
    </row>
    <row r="822" spans="2:3" ht="14.25" customHeight="1">
      <c r="B822" s="6"/>
      <c r="C822" s="4"/>
    </row>
    <row r="823" spans="2:3" ht="14.25" customHeight="1">
      <c r="B823" s="6"/>
      <c r="C823" s="4"/>
    </row>
    <row r="824" spans="2:3" ht="14.25" customHeight="1">
      <c r="B824" s="6"/>
      <c r="C824" s="4"/>
    </row>
    <row r="825" spans="2:3" ht="14.25" customHeight="1">
      <c r="B825" s="6"/>
      <c r="C825" s="4"/>
    </row>
    <row r="826" spans="2:3" ht="14.25" customHeight="1">
      <c r="B826" s="6"/>
      <c r="C826" s="4"/>
    </row>
    <row r="827" spans="2:3" ht="14.25" customHeight="1">
      <c r="B827" s="6"/>
      <c r="C827" s="4"/>
    </row>
    <row r="828" spans="2:3" ht="14.25" customHeight="1">
      <c r="B828" s="6"/>
      <c r="C828" s="4"/>
    </row>
    <row r="829" spans="2:3" ht="14.25" customHeight="1">
      <c r="B829" s="6"/>
      <c r="C829" s="4"/>
    </row>
    <row r="830" spans="2:3" ht="14.25" customHeight="1">
      <c r="B830" s="6"/>
      <c r="C830" s="4"/>
    </row>
    <row r="831" spans="2:3" ht="14.25" customHeight="1">
      <c r="B831" s="6"/>
      <c r="C831" s="4"/>
    </row>
    <row r="832" spans="2:3" ht="14.25" customHeight="1">
      <c r="B832" s="6"/>
      <c r="C832" s="4"/>
    </row>
    <row r="833" spans="2:3" ht="14.25" customHeight="1">
      <c r="B833" s="6"/>
      <c r="C833" s="4"/>
    </row>
    <row r="834" spans="2:3" ht="14.25" customHeight="1">
      <c r="B834" s="6"/>
      <c r="C834" s="4"/>
    </row>
    <row r="835" spans="2:3" ht="14.25" customHeight="1">
      <c r="B835" s="6"/>
      <c r="C835" s="4"/>
    </row>
    <row r="836" spans="2:3" ht="14.25" customHeight="1">
      <c r="B836" s="6"/>
      <c r="C836" s="4"/>
    </row>
    <row r="837" spans="2:3" ht="14.25" customHeight="1">
      <c r="B837" s="6"/>
      <c r="C837" s="4"/>
    </row>
    <row r="838" spans="2:3" ht="14.25" customHeight="1">
      <c r="B838" s="6"/>
      <c r="C838" s="4"/>
    </row>
    <row r="839" spans="2:3" ht="14.25" customHeight="1">
      <c r="B839" s="6"/>
      <c r="C839" s="4"/>
    </row>
    <row r="840" spans="2:3" ht="14.25" customHeight="1">
      <c r="B840" s="6"/>
      <c r="C840" s="4"/>
    </row>
    <row r="841" spans="2:3" ht="14.25" customHeight="1">
      <c r="B841" s="6"/>
      <c r="C841" s="4"/>
    </row>
    <row r="842" spans="2:3" ht="14.25" customHeight="1">
      <c r="B842" s="6"/>
      <c r="C842" s="4"/>
    </row>
    <row r="843" spans="2:3" ht="14.25" customHeight="1">
      <c r="B843" s="6"/>
      <c r="C843" s="4"/>
    </row>
    <row r="844" spans="2:3" ht="14.25" customHeight="1">
      <c r="B844" s="6"/>
      <c r="C844" s="4"/>
    </row>
    <row r="845" spans="2:3" ht="14.25" customHeight="1">
      <c r="B845" s="6"/>
      <c r="C845" s="4"/>
    </row>
    <row r="846" spans="2:3" ht="14.25" customHeight="1">
      <c r="B846" s="6"/>
      <c r="C846" s="4"/>
    </row>
    <row r="847" spans="2:3" ht="14.25" customHeight="1">
      <c r="B847" s="6"/>
      <c r="C847" s="4"/>
    </row>
    <row r="848" spans="2:3" ht="14.25" customHeight="1">
      <c r="B848" s="6"/>
      <c r="C848" s="4"/>
    </row>
    <row r="849" spans="2:3" ht="14.25" customHeight="1">
      <c r="B849" s="6"/>
      <c r="C849" s="4"/>
    </row>
    <row r="850" spans="2:3" ht="14.25" customHeight="1">
      <c r="B850" s="6"/>
      <c r="C850" s="4"/>
    </row>
    <row r="851" spans="2:3" ht="14.25" customHeight="1">
      <c r="B851" s="6"/>
      <c r="C851" s="4"/>
    </row>
  </sheetData>
  <dataValidations count="2">
    <dataValidation type="date" allowBlank="1" showInputMessage="1" showErrorMessage="1" prompt="Date Error - Please enter in a valid date. Example: 4/27/2021" sqref="A45:A200" xr:uid="{00000000-0002-0000-0100-000002000000}">
      <formula1>36526</formula1>
      <formula2>55153</formula2>
    </dataValidation>
    <dataValidation type="decimal" allowBlank="1" showInputMessage="1" showErrorMessage="1" prompt="Number Error - Please enter a decimal number. Example: 158.02. Negative values are not permitted. Enter income in the Income tab. " sqref="B45:B200" xr:uid="{00000000-0002-0000-0100-000005000000}">
      <formula1>0</formula1>
      <formula2>1000000</formula2>
    </dataValidation>
  </dataValidation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Dropdowns!$E$4:$E$5</xm:f>
          </x14:formula1>
          <xm:sqref>F6:F200</xm:sqref>
        </x14:dataValidation>
        <x14:dataValidation type="list" allowBlank="1" showErrorMessage="1" xr:uid="{00000000-0002-0000-0100-000003000000}">
          <x14:formula1>
            <xm:f>Dropdowns!$A$4:$A$31</xm:f>
          </x14:formula1>
          <xm:sqref>C201:C851</xm:sqref>
        </x14:dataValidation>
        <x14:dataValidation type="list" allowBlank="1" showErrorMessage="1" xr:uid="{00000000-0002-0000-0100-000006000000}">
          <x14:formula1>
            <xm:f>Dropdowns!$A$4:$A$49</xm:f>
          </x14:formula1>
          <xm:sqref>C45:C200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V734"/>
  <sheetViews>
    <sheetView workbookViewId="0">
      <selection activeCell="E11" sqref="E11"/>
    </sheetView>
  </sheetViews>
  <sheetFormatPr defaultColWidth="14.44140625" defaultRowHeight="15" customHeight="1"/>
  <cols>
    <col min="1" max="1" width="23" customWidth="1"/>
    <col min="2" max="2" width="20.88671875" customWidth="1"/>
    <col min="3" max="3" width="22.5546875" customWidth="1"/>
    <col min="4" max="4" width="23.33203125" customWidth="1"/>
    <col min="5" max="5" width="27.5546875" customWidth="1"/>
    <col min="6" max="6" width="8.88671875" hidden="1" customWidth="1"/>
    <col min="7" max="9" width="8.6640625" customWidth="1"/>
    <col min="10" max="10" width="10.5546875" hidden="1" customWidth="1"/>
    <col min="11" max="11" width="10.44140625" hidden="1" customWidth="1"/>
    <col min="12" max="12" width="14.88671875" hidden="1" customWidth="1"/>
    <col min="13" max="22" width="8.88671875" hidden="1" customWidth="1"/>
    <col min="23" max="26" width="8.6640625" customWidth="1"/>
  </cols>
  <sheetData>
    <row r="1" spans="1:10" ht="14.25" customHeight="1">
      <c r="A1" s="1" t="str">
        <f>Expenses!A1</f>
        <v>Born Sippy Events</v>
      </c>
    </row>
    <row r="2" spans="1:10" ht="14.25" customHeight="1">
      <c r="A2" s="1">
        <f>Expenses!A2</f>
        <v>2025</v>
      </c>
    </row>
    <row r="3" spans="1:10" ht="14.25" customHeight="1">
      <c r="A3" s="7" t="s">
        <v>27</v>
      </c>
    </row>
    <row r="4" spans="1:10" ht="14.25" customHeight="1"/>
    <row r="5" spans="1:10" ht="14.25" customHeight="1" thickBot="1">
      <c r="A5" s="1" t="s">
        <v>17</v>
      </c>
      <c r="B5" s="1" t="s">
        <v>28</v>
      </c>
      <c r="C5" s="1" t="s">
        <v>29</v>
      </c>
      <c r="D5" s="1" t="s">
        <v>30</v>
      </c>
      <c r="E5" s="1" t="s">
        <v>31</v>
      </c>
      <c r="F5" s="1" t="s">
        <v>23</v>
      </c>
    </row>
    <row r="6" spans="1:10" ht="14.25" customHeight="1" thickBot="1">
      <c r="A6" s="78">
        <v>45669</v>
      </c>
      <c r="B6" s="77">
        <v>450</v>
      </c>
      <c r="C6" s="64"/>
      <c r="D6" s="79" t="s">
        <v>255</v>
      </c>
      <c r="E6" s="65"/>
      <c r="F6" s="11">
        <f>MONTH(Income!$A6)</f>
        <v>1</v>
      </c>
    </row>
    <row r="7" spans="1:10" ht="14.25" customHeight="1" thickBot="1">
      <c r="A7" s="78">
        <v>45676</v>
      </c>
      <c r="B7" s="77">
        <v>680</v>
      </c>
      <c r="C7" s="64"/>
      <c r="D7" s="79" t="s">
        <v>256</v>
      </c>
      <c r="E7" s="65"/>
      <c r="F7" s="11">
        <f>MONTH(Income!$A7)</f>
        <v>1</v>
      </c>
    </row>
    <row r="8" spans="1:10" ht="14.25" customHeight="1" thickBot="1">
      <c r="A8" s="78">
        <v>45690</v>
      </c>
      <c r="B8" s="77">
        <v>385</v>
      </c>
      <c r="C8" s="64"/>
      <c r="D8" s="79" t="s">
        <v>257</v>
      </c>
      <c r="E8" s="65"/>
      <c r="F8" s="11">
        <f>MONTH(Income!$A8)</f>
        <v>2</v>
      </c>
      <c r="J8" s="12"/>
    </row>
    <row r="9" spans="1:10" ht="14.25" customHeight="1" thickBot="1">
      <c r="A9" s="78">
        <v>45704</v>
      </c>
      <c r="B9" s="77">
        <v>320</v>
      </c>
      <c r="C9" s="64"/>
      <c r="D9" s="79" t="s">
        <v>258</v>
      </c>
      <c r="E9" s="65"/>
      <c r="F9" s="11">
        <f>MONTH(Income!$A9)</f>
        <v>2</v>
      </c>
      <c r="J9" s="12"/>
    </row>
    <row r="10" spans="1:10" ht="14.25" customHeight="1" thickBot="1">
      <c r="A10" s="78">
        <v>45711</v>
      </c>
      <c r="B10" s="77">
        <v>725</v>
      </c>
      <c r="C10" s="64"/>
      <c r="D10" s="79" t="s">
        <v>259</v>
      </c>
      <c r="E10" s="65"/>
      <c r="F10" s="11">
        <f>MONTH(Income!$A10)</f>
        <v>2</v>
      </c>
      <c r="J10" s="12"/>
    </row>
    <row r="11" spans="1:10" ht="14.25" customHeight="1" thickBot="1">
      <c r="A11" s="78">
        <v>45724</v>
      </c>
      <c r="B11" s="77">
        <v>295</v>
      </c>
      <c r="C11" s="64"/>
      <c r="D11" s="79" t="s">
        <v>260</v>
      </c>
      <c r="E11" s="65"/>
      <c r="F11" s="11">
        <f>MONTH(Income!$A11)</f>
        <v>3</v>
      </c>
      <c r="J11" s="12"/>
    </row>
    <row r="12" spans="1:10" ht="14.25" customHeight="1" thickBot="1">
      <c r="A12" s="78">
        <v>45731</v>
      </c>
      <c r="B12" s="77">
        <v>415</v>
      </c>
      <c r="C12" s="64"/>
      <c r="D12" s="79" t="s">
        <v>261</v>
      </c>
      <c r="E12" s="65"/>
      <c r="F12" s="11">
        <f>MONTH(Income!$A12)</f>
        <v>3</v>
      </c>
      <c r="J12" s="12"/>
    </row>
    <row r="13" spans="1:10" ht="14.25" customHeight="1" thickBot="1">
      <c r="A13" s="78">
        <v>45745</v>
      </c>
      <c r="B13" s="77">
        <v>365</v>
      </c>
      <c r="C13" s="64"/>
      <c r="D13" s="79" t="s">
        <v>262</v>
      </c>
      <c r="E13" s="65"/>
      <c r="F13" s="11">
        <f>MONTH(Income!$A13)</f>
        <v>3</v>
      </c>
      <c r="J13" s="12"/>
    </row>
    <row r="14" spans="1:10" ht="14.25" customHeight="1" thickBot="1">
      <c r="A14" s="78">
        <v>45752</v>
      </c>
      <c r="B14" s="77">
        <v>240</v>
      </c>
      <c r="C14" s="64"/>
      <c r="D14" s="79" t="s">
        <v>263</v>
      </c>
      <c r="E14" s="65"/>
      <c r="F14" s="11">
        <f>MONTH(Income!$A14)</f>
        <v>4</v>
      </c>
      <c r="J14" s="12"/>
    </row>
    <row r="15" spans="1:10" ht="14.25" customHeight="1" thickBot="1">
      <c r="A15" s="78">
        <v>45773</v>
      </c>
      <c r="B15" s="77">
        <v>525</v>
      </c>
      <c r="C15" s="64"/>
      <c r="D15" s="79" t="s">
        <v>264</v>
      </c>
      <c r="E15" s="65"/>
      <c r="F15" s="11">
        <f>MONTH(Income!$A15)</f>
        <v>4</v>
      </c>
      <c r="J15" s="12"/>
    </row>
    <row r="16" spans="1:10" ht="14.25" customHeight="1">
      <c r="A16" s="63"/>
      <c r="B16" s="64"/>
      <c r="C16" s="64"/>
      <c r="D16" s="65"/>
      <c r="E16" s="65"/>
      <c r="F16" s="11">
        <f>MONTH(Income!$A16)</f>
        <v>1</v>
      </c>
      <c r="J16" s="12"/>
    </row>
    <row r="17" spans="1:22" ht="14.25" customHeight="1">
      <c r="A17" s="63"/>
      <c r="B17" s="64"/>
      <c r="C17" s="64"/>
      <c r="D17" s="65"/>
      <c r="E17" s="65"/>
      <c r="F17" s="11">
        <f>MONTH(Income!$A17)</f>
        <v>1</v>
      </c>
      <c r="J17" s="12"/>
    </row>
    <row r="18" spans="1:22" ht="14.25" customHeight="1">
      <c r="A18" s="63"/>
      <c r="B18" s="64"/>
      <c r="C18" s="64"/>
      <c r="D18" s="65"/>
      <c r="E18" s="65"/>
      <c r="F18" s="11">
        <f>MONTH(Income!$A18)</f>
        <v>1</v>
      </c>
      <c r="J18" s="12"/>
    </row>
    <row r="19" spans="1:22" ht="14.25" customHeight="1">
      <c r="A19" s="63"/>
      <c r="B19" s="64"/>
      <c r="C19" s="64"/>
      <c r="D19" s="65"/>
      <c r="E19" s="65"/>
      <c r="F19" s="11">
        <f>MONTH(Income!$A19)</f>
        <v>1</v>
      </c>
      <c r="J19" s="12"/>
    </row>
    <row r="20" spans="1:22" ht="14.25" customHeight="1">
      <c r="A20" s="63"/>
      <c r="B20" s="64"/>
      <c r="C20" s="64"/>
      <c r="D20" s="65"/>
      <c r="E20" s="65"/>
      <c r="F20" s="11">
        <f>MONTH(Income!$A20)</f>
        <v>1</v>
      </c>
    </row>
    <row r="21" spans="1:22" ht="14.25" customHeight="1">
      <c r="A21" s="63"/>
      <c r="B21" s="64"/>
      <c r="C21" s="64"/>
      <c r="D21" s="65"/>
      <c r="E21" s="65"/>
      <c r="F21" s="11">
        <f>MONTH(Income!$A21)</f>
        <v>1</v>
      </c>
    </row>
    <row r="22" spans="1:22" ht="14.25" customHeight="1">
      <c r="A22" s="63"/>
      <c r="B22" s="64"/>
      <c r="C22" s="64"/>
      <c r="D22" s="65"/>
      <c r="E22" s="65"/>
      <c r="F22" s="11">
        <f>MONTH(Income!$A22)</f>
        <v>1</v>
      </c>
    </row>
    <row r="23" spans="1:22" ht="14.25" customHeight="1">
      <c r="A23" s="63"/>
      <c r="B23" s="64"/>
      <c r="C23" s="64"/>
      <c r="D23" s="65"/>
      <c r="E23" s="65"/>
      <c r="F23" s="11">
        <f>MONTH(Income!$A23)</f>
        <v>1</v>
      </c>
      <c r="H23" s="62"/>
    </row>
    <row r="24" spans="1:22" ht="14.25" customHeight="1">
      <c r="A24" s="63"/>
      <c r="B24" s="64"/>
      <c r="C24" s="64"/>
      <c r="D24" s="65"/>
      <c r="E24" s="65"/>
      <c r="F24" s="11">
        <f>MONTH(Income!$A24)</f>
        <v>1</v>
      </c>
    </row>
    <row r="25" spans="1:22" ht="14.25" customHeight="1">
      <c r="A25" s="63"/>
      <c r="B25" s="64"/>
      <c r="C25" s="64"/>
      <c r="D25" s="65"/>
      <c r="E25" s="65"/>
      <c r="F25" s="11">
        <f>MONTH(Income!$A25)</f>
        <v>1</v>
      </c>
      <c r="J25" s="4" t="s">
        <v>23</v>
      </c>
      <c r="K25" s="12">
        <v>1</v>
      </c>
      <c r="L25" s="12">
        <f t="shared" ref="L25:V25" si="0">K25+1</f>
        <v>2</v>
      </c>
      <c r="M25" s="12">
        <f t="shared" si="0"/>
        <v>3</v>
      </c>
      <c r="N25" s="12">
        <f t="shared" si="0"/>
        <v>4</v>
      </c>
      <c r="O25" s="12">
        <f t="shared" si="0"/>
        <v>5</v>
      </c>
      <c r="P25" s="12">
        <f t="shared" si="0"/>
        <v>6</v>
      </c>
      <c r="Q25" s="12">
        <f t="shared" si="0"/>
        <v>7</v>
      </c>
      <c r="R25" s="12">
        <f t="shared" si="0"/>
        <v>8</v>
      </c>
      <c r="S25" s="12">
        <f t="shared" si="0"/>
        <v>9</v>
      </c>
      <c r="T25" s="12">
        <f t="shared" si="0"/>
        <v>10</v>
      </c>
      <c r="U25" s="12">
        <f t="shared" si="0"/>
        <v>11</v>
      </c>
      <c r="V25" s="12">
        <f t="shared" si="0"/>
        <v>12</v>
      </c>
    </row>
    <row r="26" spans="1:22" ht="14.25" customHeight="1">
      <c r="A26" s="63"/>
      <c r="B26" s="64"/>
      <c r="C26" s="64"/>
      <c r="D26" s="65"/>
      <c r="E26" s="65"/>
      <c r="F26" s="11">
        <f>MONTH(Income!$A26)</f>
        <v>1</v>
      </c>
      <c r="J26" s="4" t="s">
        <v>32</v>
      </c>
      <c r="K26" s="4">
        <f>SUMIF(Income!$F$6:$F$250,K25,Income!$B$6:$B$250)</f>
        <v>1130</v>
      </c>
      <c r="L26" s="4">
        <f>SUMIF(Income!$F$6:$F$250,L25,Income!$B$6:$B$250)</f>
        <v>1430</v>
      </c>
      <c r="M26" s="4">
        <f>SUMIF(Income!$F$6:$F$250,M25,Income!$B$6:$B$250)</f>
        <v>1075</v>
      </c>
      <c r="N26" s="4">
        <f>SUMIF(Income!$F$6:$F$250,N25,Income!$B$6:$B$250)</f>
        <v>765</v>
      </c>
      <c r="O26" s="4">
        <f>SUMIF(Income!$F$6:$F$250,O25,Income!$B$6:$B$250)</f>
        <v>0</v>
      </c>
      <c r="P26" s="4">
        <f>SUMIF(Income!$F$6:$F$250,P25,Income!$B$6:$B$250)</f>
        <v>0</v>
      </c>
      <c r="Q26" s="4">
        <f>SUMIF(Income!$F$6:$F$250,Q25,Income!$B$6:$B$250)</f>
        <v>0</v>
      </c>
      <c r="R26" s="4">
        <f>SUMIF(Income!$F$6:$F$250,R25,Income!$B$6:$B$250)</f>
        <v>0</v>
      </c>
      <c r="S26" s="4">
        <f>SUMIF(Income!$F$6:$F$250,S25,Income!$B$6:$B$250)</f>
        <v>0</v>
      </c>
      <c r="T26" s="4">
        <f>SUMIF(Income!$F$6:$F$250,T25,Income!$B$6:$B$250)</f>
        <v>0</v>
      </c>
      <c r="U26" s="4">
        <f>SUMIF(Income!$F$6:$F$250,U25,Income!$B$6:$B$250)</f>
        <v>0</v>
      </c>
      <c r="V26" s="4">
        <f>SUMIF(Income!$F$6:$F$250,V25,Income!$B$6:$B$250)</f>
        <v>0</v>
      </c>
    </row>
    <row r="27" spans="1:22" ht="14.25" customHeight="1">
      <c r="A27" s="63"/>
      <c r="B27" s="64"/>
      <c r="C27" s="64"/>
      <c r="D27" s="65"/>
      <c r="E27" s="65"/>
      <c r="F27" s="11">
        <f>MONTH(Income!$A27)</f>
        <v>1</v>
      </c>
      <c r="J27" s="4" t="s">
        <v>33</v>
      </c>
      <c r="K27" s="4">
        <f>SUMIF(Income!$F$6:$F$250,K25,Income!$C$6:$C$250)</f>
        <v>0</v>
      </c>
      <c r="L27" s="4">
        <f>SUMIF(Income!$F$6:$F$250,L25,Income!$C$6:$C$250)</f>
        <v>0</v>
      </c>
      <c r="M27" s="4">
        <f>SUMIF(Income!$F$6:$F$250,M25,Income!$C$6:$C$250)</f>
        <v>0</v>
      </c>
      <c r="N27" s="4">
        <f>SUMIF(Income!$F$6:$F$250,N25,Income!$C$6:$C$250)</f>
        <v>0</v>
      </c>
      <c r="O27" s="4">
        <f>SUMIF(Income!$F$6:$F$250,O25,Income!$C$6:$C$250)</f>
        <v>0</v>
      </c>
      <c r="P27" s="4">
        <f>SUMIF(Income!$F$6:$F$250,P25,Income!$C$6:$C$250)</f>
        <v>0</v>
      </c>
      <c r="Q27" s="4">
        <f>SUMIF(Income!$F$6:$F$250,Q25,Income!$C$6:$C$250)</f>
        <v>0</v>
      </c>
      <c r="R27" s="4">
        <f>SUMIF(Income!$F$6:$F$250,R25,Income!$C$6:$C$250)</f>
        <v>0</v>
      </c>
      <c r="S27" s="4">
        <f>SUMIF(Income!$F$6:$F$250,S25,Income!$C$6:$C$250)</f>
        <v>0</v>
      </c>
      <c r="T27" s="4">
        <f>SUMIF(Income!$F$6:$F$250,T25,Income!$C$6:$C$250)</f>
        <v>0</v>
      </c>
      <c r="U27" s="4">
        <f>SUMIF(Income!$F$6:$F$250,U25,Income!$C$6:$C$250)</f>
        <v>0</v>
      </c>
      <c r="V27" s="4">
        <f>SUMIF(Income!$F$6:$F$250,V25,Income!$C$6:$C$250)</f>
        <v>0</v>
      </c>
    </row>
    <row r="28" spans="1:22" ht="14.25" customHeight="1">
      <c r="A28" s="63"/>
      <c r="B28" s="64"/>
      <c r="C28" s="64"/>
      <c r="D28" s="65"/>
      <c r="E28" s="65"/>
      <c r="F28" s="11">
        <f>MONTH(Income!$A28)</f>
        <v>1</v>
      </c>
    </row>
    <row r="29" spans="1:22" ht="14.25" customHeight="1">
      <c r="A29" s="63"/>
      <c r="B29" s="64"/>
      <c r="C29" s="64"/>
      <c r="D29" s="65"/>
      <c r="E29" s="65"/>
      <c r="F29" s="11">
        <f>MONTH(Income!$A29)</f>
        <v>1</v>
      </c>
    </row>
    <row r="30" spans="1:22" ht="14.25" customHeight="1">
      <c r="A30" s="63"/>
      <c r="B30" s="64"/>
      <c r="C30" s="64"/>
      <c r="D30" s="65"/>
      <c r="E30" s="65"/>
      <c r="F30" s="11">
        <f>MONTH(Income!$A30)</f>
        <v>1</v>
      </c>
    </row>
    <row r="31" spans="1:22" ht="14.25" customHeight="1">
      <c r="A31" s="63"/>
      <c r="B31" s="64"/>
      <c r="C31" s="64"/>
      <c r="D31" s="65"/>
      <c r="E31" s="65"/>
      <c r="F31" s="11">
        <f>MONTH(Income!$A31)</f>
        <v>1</v>
      </c>
    </row>
    <row r="32" spans="1:22" ht="14.25" customHeight="1">
      <c r="A32" s="63"/>
      <c r="B32" s="64"/>
      <c r="C32" s="64"/>
      <c r="D32" s="65"/>
      <c r="E32" s="65"/>
      <c r="F32" s="11">
        <f>MONTH(Income!$A32)</f>
        <v>1</v>
      </c>
    </row>
    <row r="33" spans="1:6" ht="14.25" customHeight="1">
      <c r="A33" s="63"/>
      <c r="B33" s="64"/>
      <c r="C33" s="64"/>
      <c r="D33" s="65"/>
      <c r="E33" s="65"/>
      <c r="F33" s="11">
        <f>MONTH(Income!$A33)</f>
        <v>1</v>
      </c>
    </row>
    <row r="34" spans="1:6" ht="14.25" customHeight="1">
      <c r="A34" s="63"/>
      <c r="B34" s="64"/>
      <c r="C34" s="64"/>
      <c r="D34" s="65"/>
      <c r="E34" s="65"/>
      <c r="F34" s="11">
        <f>MONTH(Income!$A34)</f>
        <v>1</v>
      </c>
    </row>
    <row r="35" spans="1:6" ht="14.25" customHeight="1">
      <c r="A35" s="63"/>
      <c r="B35" s="64"/>
      <c r="C35" s="64"/>
      <c r="D35" s="65"/>
      <c r="E35" s="65"/>
      <c r="F35" s="11">
        <f>MONTH(Income!$A35)</f>
        <v>1</v>
      </c>
    </row>
    <row r="36" spans="1:6" ht="14.25" customHeight="1">
      <c r="A36" s="63"/>
      <c r="B36" s="64"/>
      <c r="C36" s="64"/>
      <c r="D36" s="65"/>
      <c r="E36" s="65"/>
      <c r="F36" s="11">
        <f>MONTH(Income!$A36)</f>
        <v>1</v>
      </c>
    </row>
    <row r="37" spans="1:6" ht="14.25" customHeight="1">
      <c r="A37" s="63"/>
      <c r="B37" s="64"/>
      <c r="C37" s="64"/>
      <c r="D37" s="65"/>
      <c r="E37" s="65"/>
      <c r="F37" s="11">
        <f>MONTH(Income!$A37)</f>
        <v>1</v>
      </c>
    </row>
    <row r="38" spans="1:6" ht="14.25" customHeight="1">
      <c r="A38" s="63"/>
      <c r="B38" s="64"/>
      <c r="C38" s="64"/>
      <c r="D38" s="65"/>
      <c r="E38" s="65"/>
      <c r="F38" s="11">
        <f>MONTH(Income!$A38)</f>
        <v>1</v>
      </c>
    </row>
    <row r="39" spans="1:6" ht="14.25" customHeight="1">
      <c r="A39" s="63"/>
      <c r="B39" s="64"/>
      <c r="C39" s="64"/>
      <c r="D39" s="65"/>
      <c r="E39" s="65"/>
      <c r="F39" s="11">
        <f>MONTH(Income!$A39)</f>
        <v>1</v>
      </c>
    </row>
    <row r="40" spans="1:6" ht="14.25" customHeight="1">
      <c r="A40" s="63"/>
      <c r="B40" s="64"/>
      <c r="C40" s="64"/>
      <c r="D40" s="65"/>
      <c r="E40" s="65"/>
      <c r="F40" s="11">
        <f>MONTH(Income!$A40)</f>
        <v>1</v>
      </c>
    </row>
    <row r="41" spans="1:6" ht="14.25" customHeight="1">
      <c r="A41" s="63"/>
      <c r="B41" s="64"/>
      <c r="C41" s="64"/>
      <c r="D41" s="65"/>
      <c r="E41" s="65"/>
      <c r="F41" s="11">
        <f>MONTH(Income!$A41)</f>
        <v>1</v>
      </c>
    </row>
    <row r="42" spans="1:6" ht="14.25" customHeight="1">
      <c r="A42" s="63"/>
      <c r="B42" s="64"/>
      <c r="C42" s="64"/>
      <c r="D42" s="65"/>
      <c r="E42" s="65"/>
      <c r="F42" s="11">
        <f>MONTH(Income!$A42)</f>
        <v>1</v>
      </c>
    </row>
    <row r="43" spans="1:6" ht="14.25" customHeight="1">
      <c r="A43" s="63"/>
      <c r="B43" s="64"/>
      <c r="C43" s="64"/>
      <c r="D43" s="65"/>
      <c r="E43" s="65"/>
      <c r="F43" s="11">
        <f>MONTH(Income!$A43)</f>
        <v>1</v>
      </c>
    </row>
    <row r="44" spans="1:6" ht="14.25" customHeight="1">
      <c r="A44" s="63"/>
      <c r="B44" s="64"/>
      <c r="C44" s="64"/>
      <c r="D44" s="65"/>
      <c r="E44" s="65"/>
      <c r="F44" s="11">
        <f>MONTH(Income!$A44)</f>
        <v>1</v>
      </c>
    </row>
    <row r="45" spans="1:6" ht="14.25" customHeight="1">
      <c r="A45" s="63"/>
      <c r="B45" s="64"/>
      <c r="C45" s="64"/>
      <c r="D45" s="65"/>
      <c r="E45" s="65"/>
      <c r="F45" s="11">
        <f>MONTH(Income!$A45)</f>
        <v>1</v>
      </c>
    </row>
    <row r="46" spans="1:6" ht="14.25" customHeight="1">
      <c r="A46" s="63"/>
      <c r="B46" s="64"/>
      <c r="C46" s="64"/>
      <c r="D46" s="65"/>
      <c r="E46" s="65"/>
      <c r="F46" s="11">
        <f>MONTH(Income!$A46)</f>
        <v>1</v>
      </c>
    </row>
    <row r="47" spans="1:6" ht="14.25" customHeight="1">
      <c r="A47" s="63"/>
      <c r="B47" s="64"/>
      <c r="C47" s="64"/>
      <c r="D47" s="65"/>
      <c r="E47" s="65"/>
      <c r="F47" s="11">
        <f>MONTH(Income!$A47)</f>
        <v>1</v>
      </c>
    </row>
    <row r="48" spans="1:6" ht="14.25" customHeight="1">
      <c r="A48" s="65"/>
      <c r="B48" s="64"/>
      <c r="C48" s="64"/>
      <c r="D48" s="65"/>
      <c r="E48" s="65"/>
      <c r="F48" s="11">
        <f>MONTH(Income!$A48)</f>
        <v>1</v>
      </c>
    </row>
    <row r="49" spans="1:6" ht="14.25" customHeight="1">
      <c r="A49" s="63"/>
      <c r="B49" s="64"/>
      <c r="C49" s="64"/>
      <c r="D49" s="65"/>
      <c r="E49" s="65"/>
      <c r="F49" s="11">
        <f>MONTH(Income!$A49)</f>
        <v>1</v>
      </c>
    </row>
    <row r="50" spans="1:6" ht="14.25" customHeight="1">
      <c r="A50" s="65"/>
      <c r="B50" s="64"/>
      <c r="C50" s="64"/>
      <c r="D50" s="65"/>
      <c r="E50" s="65"/>
      <c r="F50" s="11">
        <f>MONTH(Income!$A50)</f>
        <v>1</v>
      </c>
    </row>
    <row r="51" spans="1:6" ht="14.25" customHeight="1">
      <c r="A51" s="65"/>
      <c r="B51" s="64"/>
      <c r="C51" s="64"/>
      <c r="D51" s="65"/>
      <c r="E51" s="65"/>
      <c r="F51" s="11">
        <f>MONTH(Income!$A51)</f>
        <v>1</v>
      </c>
    </row>
    <row r="52" spans="1:6" ht="14.25" customHeight="1">
      <c r="A52" s="65"/>
      <c r="B52" s="64"/>
      <c r="C52" s="64"/>
      <c r="D52" s="65"/>
      <c r="E52" s="65"/>
      <c r="F52" s="11">
        <f>MONTH(Income!$A52)</f>
        <v>1</v>
      </c>
    </row>
    <row r="53" spans="1:6" ht="14.25" customHeight="1">
      <c r="A53" s="65"/>
      <c r="B53" s="64"/>
      <c r="C53" s="64"/>
      <c r="D53" s="65"/>
      <c r="E53" s="65"/>
      <c r="F53" s="11">
        <f>MONTH(Income!$A53)</f>
        <v>1</v>
      </c>
    </row>
    <row r="54" spans="1:6" ht="14.25" customHeight="1">
      <c r="A54" s="65"/>
      <c r="B54" s="64"/>
      <c r="C54" s="64"/>
      <c r="D54" s="65"/>
      <c r="E54" s="65"/>
      <c r="F54" s="11">
        <f>MONTH(Income!$A54)</f>
        <v>1</v>
      </c>
    </row>
    <row r="55" spans="1:6" ht="14.25" customHeight="1">
      <c r="A55" s="65"/>
      <c r="B55" s="64"/>
      <c r="C55" s="64"/>
      <c r="D55" s="65"/>
      <c r="E55" s="65"/>
      <c r="F55" s="11">
        <f>MONTH(Income!$A55)</f>
        <v>1</v>
      </c>
    </row>
    <row r="56" spans="1:6" ht="14.25" customHeight="1">
      <c r="A56" s="65"/>
      <c r="B56" s="64"/>
      <c r="C56" s="64"/>
      <c r="D56" s="65"/>
      <c r="E56" s="65"/>
      <c r="F56" s="11">
        <f>MONTH(Income!$A56)</f>
        <v>1</v>
      </c>
    </row>
    <row r="57" spans="1:6" ht="14.25" customHeight="1">
      <c r="A57" s="65"/>
      <c r="B57" s="64"/>
      <c r="C57" s="64"/>
      <c r="D57" s="65"/>
      <c r="E57" s="65"/>
      <c r="F57" s="11">
        <f>MONTH(Income!$A57)</f>
        <v>1</v>
      </c>
    </row>
    <row r="58" spans="1:6" ht="14.25" customHeight="1">
      <c r="A58" s="65"/>
      <c r="B58" s="64"/>
      <c r="C58" s="64"/>
      <c r="D58" s="65"/>
      <c r="E58" s="65"/>
      <c r="F58" s="11">
        <f>MONTH(Income!$A58)</f>
        <v>1</v>
      </c>
    </row>
    <row r="59" spans="1:6" ht="14.25" customHeight="1">
      <c r="A59" s="65"/>
      <c r="B59" s="64"/>
      <c r="C59" s="64"/>
      <c r="D59" s="65"/>
      <c r="E59" s="65"/>
      <c r="F59" s="11">
        <f>MONTH(Income!$A59)</f>
        <v>1</v>
      </c>
    </row>
    <row r="60" spans="1:6" ht="14.25" customHeight="1">
      <c r="A60" s="65"/>
      <c r="B60" s="64"/>
      <c r="C60" s="64"/>
      <c r="D60" s="65"/>
      <c r="E60" s="65"/>
      <c r="F60" s="11">
        <f>MONTH(Income!$A60)</f>
        <v>1</v>
      </c>
    </row>
    <row r="61" spans="1:6" ht="14.25" customHeight="1">
      <c r="A61" s="65"/>
      <c r="B61" s="64"/>
      <c r="C61" s="64"/>
      <c r="D61" s="65"/>
      <c r="E61" s="65"/>
      <c r="F61" s="11">
        <f>MONTH(Income!$A61)</f>
        <v>1</v>
      </c>
    </row>
    <row r="62" spans="1:6" ht="14.25" customHeight="1">
      <c r="A62" s="65"/>
      <c r="B62" s="64"/>
      <c r="C62" s="64"/>
      <c r="D62" s="65"/>
      <c r="E62" s="65"/>
      <c r="F62" s="11">
        <f>MONTH(Income!$A62)</f>
        <v>1</v>
      </c>
    </row>
    <row r="63" spans="1:6" ht="14.25" customHeight="1">
      <c r="A63" s="65"/>
      <c r="B63" s="64"/>
      <c r="C63" s="64"/>
      <c r="D63" s="65"/>
      <c r="E63" s="65"/>
      <c r="F63" s="11">
        <f>MONTH(Income!$A63)</f>
        <v>1</v>
      </c>
    </row>
    <row r="64" spans="1:6" ht="14.25" customHeight="1">
      <c r="A64" s="11"/>
      <c r="B64" s="6"/>
      <c r="C64" s="6"/>
      <c r="D64" s="11"/>
      <c r="E64" s="11"/>
      <c r="F64" s="11">
        <f>MONTH(Income!$A64)</f>
        <v>1</v>
      </c>
    </row>
    <row r="65" spans="1:6" ht="14.25" customHeight="1">
      <c r="A65" s="11"/>
      <c r="B65" s="6"/>
      <c r="C65" s="6"/>
      <c r="D65" s="11"/>
      <c r="E65" s="11"/>
      <c r="F65" s="11">
        <f>MONTH(Income!$A65)</f>
        <v>1</v>
      </c>
    </row>
    <row r="66" spans="1:6" ht="14.25" customHeight="1">
      <c r="A66" s="11"/>
      <c r="B66" s="6"/>
      <c r="C66" s="6"/>
      <c r="D66" s="11"/>
      <c r="E66" s="11"/>
      <c r="F66" s="11">
        <f>MONTH(Income!$A66)</f>
        <v>1</v>
      </c>
    </row>
    <row r="67" spans="1:6" ht="14.25" customHeight="1">
      <c r="A67" s="11"/>
      <c r="B67" s="6"/>
      <c r="C67" s="6"/>
      <c r="D67" s="11"/>
      <c r="E67" s="11"/>
      <c r="F67" s="11">
        <f>MONTH(Income!$A67)</f>
        <v>1</v>
      </c>
    </row>
    <row r="68" spans="1:6" ht="14.25" customHeight="1">
      <c r="A68" s="11"/>
      <c r="B68" s="6"/>
      <c r="C68" s="6"/>
      <c r="D68" s="11"/>
      <c r="E68" s="11"/>
      <c r="F68" s="11">
        <f>MONTH(Income!$A68)</f>
        <v>1</v>
      </c>
    </row>
    <row r="69" spans="1:6" ht="14.25" customHeight="1">
      <c r="A69" s="11"/>
      <c r="B69" s="6"/>
      <c r="C69" s="6"/>
      <c r="D69" s="11"/>
      <c r="E69" s="11"/>
      <c r="F69" s="11">
        <f>MONTH(Income!$A69)</f>
        <v>1</v>
      </c>
    </row>
    <row r="70" spans="1:6" ht="14.25" customHeight="1">
      <c r="A70" s="11"/>
      <c r="B70" s="6"/>
      <c r="C70" s="6"/>
      <c r="D70" s="11"/>
      <c r="E70" s="11"/>
      <c r="F70" s="11">
        <f>MONTH(Income!$A70)</f>
        <v>1</v>
      </c>
    </row>
    <row r="71" spans="1:6" ht="14.25" customHeight="1">
      <c r="A71" s="11"/>
      <c r="B71" s="6"/>
      <c r="C71" s="6"/>
      <c r="D71" s="11"/>
      <c r="E71" s="11"/>
      <c r="F71" s="11">
        <f>MONTH(Income!$A71)</f>
        <v>1</v>
      </c>
    </row>
    <row r="72" spans="1:6" ht="14.25" customHeight="1">
      <c r="A72" s="11"/>
      <c r="B72" s="6"/>
      <c r="C72" s="6"/>
      <c r="D72" s="11"/>
      <c r="E72" s="11"/>
      <c r="F72" s="11">
        <f>MONTH(Income!$A72)</f>
        <v>1</v>
      </c>
    </row>
    <row r="73" spans="1:6" ht="14.25" customHeight="1">
      <c r="A73" s="11"/>
      <c r="B73" s="6"/>
      <c r="C73" s="6"/>
      <c r="D73" s="11"/>
      <c r="E73" s="11"/>
      <c r="F73" s="11">
        <f>MONTH(Income!$A73)</f>
        <v>1</v>
      </c>
    </row>
    <row r="74" spans="1:6" ht="14.25" customHeight="1">
      <c r="A74" s="11"/>
      <c r="B74" s="6"/>
      <c r="C74" s="6"/>
      <c r="D74" s="11"/>
      <c r="E74" s="11"/>
      <c r="F74" s="11">
        <f>MONTH(Income!$A74)</f>
        <v>1</v>
      </c>
    </row>
    <row r="75" spans="1:6" ht="14.25" customHeight="1">
      <c r="A75" s="11"/>
      <c r="B75" s="6"/>
      <c r="C75" s="6"/>
      <c r="D75" s="11"/>
      <c r="E75" s="11"/>
      <c r="F75" s="11">
        <f>MONTH(Income!$A75)</f>
        <v>1</v>
      </c>
    </row>
    <row r="76" spans="1:6" ht="14.25" customHeight="1">
      <c r="A76" s="11"/>
      <c r="B76" s="6"/>
      <c r="C76" s="6"/>
      <c r="D76" s="11"/>
      <c r="E76" s="11"/>
      <c r="F76" s="11">
        <f>MONTH(Income!$A76)</f>
        <v>1</v>
      </c>
    </row>
    <row r="77" spans="1:6" ht="14.25" customHeight="1">
      <c r="A77" s="11"/>
      <c r="B77" s="6"/>
      <c r="C77" s="6"/>
      <c r="D77" s="11"/>
      <c r="E77" s="11"/>
      <c r="F77" s="11">
        <f>MONTH(Income!$A77)</f>
        <v>1</v>
      </c>
    </row>
    <row r="78" spans="1:6" ht="14.25" customHeight="1">
      <c r="A78" s="11"/>
      <c r="B78" s="6"/>
      <c r="C78" s="6"/>
      <c r="D78" s="11"/>
      <c r="E78" s="11"/>
      <c r="F78" s="11">
        <f>MONTH(Income!$A78)</f>
        <v>1</v>
      </c>
    </row>
    <row r="79" spans="1:6" ht="14.25" customHeight="1">
      <c r="A79" s="11"/>
      <c r="B79" s="6"/>
      <c r="C79" s="6"/>
      <c r="D79" s="11"/>
      <c r="E79" s="11"/>
      <c r="F79" s="11">
        <f>MONTH(Income!$A79)</f>
        <v>1</v>
      </c>
    </row>
    <row r="80" spans="1:6" ht="14.25" customHeight="1">
      <c r="A80" s="11"/>
      <c r="B80" s="6"/>
      <c r="C80" s="6"/>
      <c r="D80" s="11"/>
      <c r="E80" s="11"/>
      <c r="F80" s="11">
        <f>MONTH(Income!$A80)</f>
        <v>1</v>
      </c>
    </row>
    <row r="81" spans="1:6" ht="14.25" customHeight="1">
      <c r="A81" s="11"/>
      <c r="B81" s="6"/>
      <c r="C81" s="6"/>
      <c r="D81" s="11"/>
      <c r="E81" s="11"/>
      <c r="F81" s="11">
        <f>MONTH(Income!$A81)</f>
        <v>1</v>
      </c>
    </row>
    <row r="82" spans="1:6" ht="14.25" customHeight="1">
      <c r="A82" s="11"/>
      <c r="B82" s="6"/>
      <c r="C82" s="6"/>
      <c r="D82" s="11"/>
      <c r="E82" s="11"/>
      <c r="F82" s="11">
        <f>MONTH(Income!$A82)</f>
        <v>1</v>
      </c>
    </row>
    <row r="83" spans="1:6" ht="14.25" customHeight="1">
      <c r="A83" s="11"/>
      <c r="B83" s="6"/>
      <c r="C83" s="6"/>
      <c r="D83" s="11"/>
      <c r="E83" s="11"/>
      <c r="F83" s="11">
        <f>MONTH(Income!$A83)</f>
        <v>1</v>
      </c>
    </row>
    <row r="84" spans="1:6" ht="14.25" customHeight="1">
      <c r="A84" s="11"/>
      <c r="B84" s="6"/>
      <c r="C84" s="6"/>
      <c r="D84" s="11"/>
      <c r="E84" s="11"/>
      <c r="F84" s="11">
        <f>MONTH(Income!$A84)</f>
        <v>1</v>
      </c>
    </row>
    <row r="85" spans="1:6" ht="14.25" customHeight="1">
      <c r="A85" s="11"/>
      <c r="B85" s="6"/>
      <c r="C85" s="6"/>
      <c r="D85" s="11"/>
      <c r="E85" s="11"/>
      <c r="F85" s="11">
        <f>MONTH(Income!$A85)</f>
        <v>1</v>
      </c>
    </row>
    <row r="86" spans="1:6" ht="14.25" customHeight="1">
      <c r="A86" s="11"/>
      <c r="B86" s="6"/>
      <c r="C86" s="6"/>
      <c r="D86" s="11"/>
      <c r="E86" s="11"/>
      <c r="F86" s="11">
        <f>MONTH(Income!$A86)</f>
        <v>1</v>
      </c>
    </row>
    <row r="87" spans="1:6" ht="14.25" customHeight="1">
      <c r="A87" s="11"/>
      <c r="B87" s="6"/>
      <c r="C87" s="6"/>
      <c r="D87" s="11"/>
      <c r="E87" s="11"/>
      <c r="F87" s="11">
        <f>MONTH(Income!$A87)</f>
        <v>1</v>
      </c>
    </row>
    <row r="88" spans="1:6" ht="14.25" customHeight="1">
      <c r="A88" s="11"/>
      <c r="B88" s="6"/>
      <c r="C88" s="6"/>
      <c r="D88" s="11"/>
      <c r="E88" s="11"/>
      <c r="F88" s="11">
        <f>MONTH(Income!$A88)</f>
        <v>1</v>
      </c>
    </row>
    <row r="89" spans="1:6" ht="14.25" customHeight="1">
      <c r="A89" s="11"/>
      <c r="B89" s="6"/>
      <c r="C89" s="6"/>
      <c r="D89" s="11"/>
      <c r="E89" s="11"/>
      <c r="F89" s="11">
        <f>MONTH(Income!$A89)</f>
        <v>1</v>
      </c>
    </row>
    <row r="90" spans="1:6" ht="14.25" customHeight="1">
      <c r="A90" s="11"/>
      <c r="B90" s="6"/>
      <c r="C90" s="6"/>
      <c r="D90" s="11"/>
      <c r="E90" s="11"/>
      <c r="F90" s="11">
        <f>MONTH(Income!$A90)</f>
        <v>1</v>
      </c>
    </row>
    <row r="91" spans="1:6" ht="14.25" customHeight="1">
      <c r="A91" s="11"/>
      <c r="B91" s="6"/>
      <c r="C91" s="6"/>
      <c r="D91" s="11"/>
      <c r="E91" s="11"/>
      <c r="F91" s="11">
        <f>MONTH(Income!$A91)</f>
        <v>1</v>
      </c>
    </row>
    <row r="92" spans="1:6" ht="14.25" customHeight="1">
      <c r="A92" s="11"/>
      <c r="B92" s="6"/>
      <c r="C92" s="6"/>
      <c r="D92" s="11"/>
      <c r="E92" s="11"/>
      <c r="F92" s="11">
        <f>MONTH(Income!$A92)</f>
        <v>1</v>
      </c>
    </row>
    <row r="93" spans="1:6" ht="14.25" customHeight="1">
      <c r="A93" s="11"/>
      <c r="B93" s="6"/>
      <c r="C93" s="6"/>
      <c r="D93" s="11"/>
      <c r="E93" s="11"/>
      <c r="F93" s="11">
        <f>MONTH(Income!$A93)</f>
        <v>1</v>
      </c>
    </row>
    <row r="94" spans="1:6" ht="14.25" customHeight="1">
      <c r="A94" s="11"/>
      <c r="B94" s="6"/>
      <c r="C94" s="6"/>
      <c r="D94" s="11"/>
      <c r="E94" s="11"/>
      <c r="F94" s="11">
        <f>MONTH(Income!$A94)</f>
        <v>1</v>
      </c>
    </row>
    <row r="95" spans="1:6" ht="14.25" customHeight="1">
      <c r="A95" s="11"/>
      <c r="B95" s="6"/>
      <c r="C95" s="6"/>
      <c r="D95" s="11"/>
      <c r="E95" s="11"/>
      <c r="F95" s="11">
        <f>MONTH(Income!$A95)</f>
        <v>1</v>
      </c>
    </row>
    <row r="96" spans="1:6" ht="14.25" customHeight="1">
      <c r="A96" s="11"/>
      <c r="B96" s="6"/>
      <c r="C96" s="6"/>
      <c r="D96" s="11"/>
      <c r="E96" s="11"/>
      <c r="F96" s="11">
        <f>MONTH(Income!$A96)</f>
        <v>1</v>
      </c>
    </row>
    <row r="97" spans="1:6" ht="14.25" customHeight="1">
      <c r="A97" s="11"/>
      <c r="B97" s="6"/>
      <c r="C97" s="6"/>
      <c r="D97" s="11"/>
      <c r="E97" s="11"/>
      <c r="F97" s="11">
        <f>MONTH(Income!$A97)</f>
        <v>1</v>
      </c>
    </row>
    <row r="98" spans="1:6" ht="14.25" customHeight="1">
      <c r="A98" s="11"/>
      <c r="B98" s="6"/>
      <c r="C98" s="6"/>
      <c r="D98" s="11"/>
      <c r="E98" s="11"/>
      <c r="F98" s="11">
        <f>MONTH(Income!$A98)</f>
        <v>1</v>
      </c>
    </row>
    <row r="99" spans="1:6" ht="14.25" customHeight="1">
      <c r="A99" s="11"/>
      <c r="B99" s="6"/>
      <c r="C99" s="6"/>
      <c r="D99" s="11"/>
      <c r="E99" s="11"/>
      <c r="F99" s="11">
        <f>MONTH(Income!$A99)</f>
        <v>1</v>
      </c>
    </row>
    <row r="100" spans="1:6" ht="14.25" customHeight="1">
      <c r="A100" s="11"/>
      <c r="B100" s="6"/>
      <c r="C100" s="6"/>
      <c r="D100" s="11"/>
      <c r="E100" s="11"/>
      <c r="F100" s="11">
        <f>MONTH(Income!$A100)</f>
        <v>1</v>
      </c>
    </row>
    <row r="101" spans="1:6" ht="14.25" customHeight="1">
      <c r="A101" s="11"/>
      <c r="B101" s="6"/>
      <c r="C101" s="6"/>
      <c r="D101" s="11"/>
      <c r="E101" s="11"/>
      <c r="F101" s="11">
        <f>MONTH(Income!$A101)</f>
        <v>1</v>
      </c>
    </row>
    <row r="102" spans="1:6" ht="14.25" customHeight="1">
      <c r="A102" s="11"/>
      <c r="B102" s="6"/>
      <c r="C102" s="6"/>
      <c r="D102" s="11"/>
      <c r="E102" s="11"/>
      <c r="F102" s="11">
        <f>MONTH(Income!$A102)</f>
        <v>1</v>
      </c>
    </row>
    <row r="103" spans="1:6" ht="14.25" customHeight="1">
      <c r="A103" s="11"/>
      <c r="B103" s="6"/>
      <c r="C103" s="6"/>
      <c r="D103" s="11"/>
      <c r="E103" s="11"/>
      <c r="F103" s="11">
        <f>MONTH(Income!$A103)</f>
        <v>1</v>
      </c>
    </row>
    <row r="104" spans="1:6" ht="14.25" customHeight="1">
      <c r="A104" s="11"/>
      <c r="B104" s="6"/>
      <c r="C104" s="6"/>
      <c r="D104" s="11"/>
      <c r="E104" s="11"/>
      <c r="F104" s="11">
        <f>MONTH(Income!$A104)</f>
        <v>1</v>
      </c>
    </row>
    <row r="105" spans="1:6" ht="14.25" customHeight="1">
      <c r="A105" s="11"/>
      <c r="B105" s="6"/>
      <c r="C105" s="6"/>
      <c r="D105" s="11"/>
      <c r="E105" s="11"/>
      <c r="F105" s="11">
        <f>MONTH(Income!$A105)</f>
        <v>1</v>
      </c>
    </row>
    <row r="106" spans="1:6" ht="14.25" customHeight="1">
      <c r="A106" s="11"/>
      <c r="B106" s="6"/>
      <c r="C106" s="6"/>
      <c r="D106" s="11"/>
      <c r="E106" s="11"/>
      <c r="F106" s="11">
        <f>MONTH(Income!$A106)</f>
        <v>1</v>
      </c>
    </row>
    <row r="107" spans="1:6" ht="14.25" customHeight="1">
      <c r="A107" s="11"/>
      <c r="B107" s="6"/>
      <c r="C107" s="6"/>
      <c r="D107" s="11"/>
      <c r="E107" s="11"/>
      <c r="F107" s="11">
        <f>MONTH(Income!$A107)</f>
        <v>1</v>
      </c>
    </row>
    <row r="108" spans="1:6" ht="14.25" customHeight="1">
      <c r="A108" s="11"/>
      <c r="B108" s="6"/>
      <c r="C108" s="6"/>
      <c r="D108" s="11"/>
      <c r="E108" s="11"/>
      <c r="F108" s="11">
        <f>MONTH(Income!$A108)</f>
        <v>1</v>
      </c>
    </row>
    <row r="109" spans="1:6" ht="14.25" customHeight="1">
      <c r="A109" s="11"/>
      <c r="B109" s="6"/>
      <c r="C109" s="6"/>
      <c r="D109" s="11"/>
      <c r="E109" s="11"/>
      <c r="F109" s="11">
        <f>MONTH(Income!$A109)</f>
        <v>1</v>
      </c>
    </row>
    <row r="110" spans="1:6" ht="14.25" customHeight="1">
      <c r="A110" s="11"/>
      <c r="B110" s="6"/>
      <c r="C110" s="6"/>
      <c r="D110" s="11"/>
      <c r="E110" s="11"/>
      <c r="F110" s="11">
        <f>MONTH(Income!$A110)</f>
        <v>1</v>
      </c>
    </row>
    <row r="111" spans="1:6" ht="14.25" customHeight="1">
      <c r="A111" s="11"/>
      <c r="B111" s="6"/>
      <c r="C111" s="6"/>
      <c r="D111" s="11"/>
      <c r="E111" s="11"/>
      <c r="F111" s="11">
        <f>MONTH(Income!$A111)</f>
        <v>1</v>
      </c>
    </row>
    <row r="112" spans="1:6" ht="14.25" customHeight="1">
      <c r="A112" s="11"/>
      <c r="B112" s="6"/>
      <c r="C112" s="6"/>
      <c r="D112" s="11"/>
      <c r="E112" s="11"/>
      <c r="F112" s="11">
        <f>MONTH(Income!$A112)</f>
        <v>1</v>
      </c>
    </row>
    <row r="113" spans="1:6" ht="14.25" customHeight="1">
      <c r="A113" s="11"/>
      <c r="B113" s="6"/>
      <c r="C113" s="6"/>
      <c r="D113" s="11"/>
      <c r="E113" s="11"/>
      <c r="F113" s="11">
        <f>MONTH(Income!$A113)</f>
        <v>1</v>
      </c>
    </row>
    <row r="114" spans="1:6" ht="14.25" customHeight="1">
      <c r="A114" s="11"/>
      <c r="B114" s="6"/>
      <c r="C114" s="6"/>
      <c r="D114" s="11"/>
      <c r="E114" s="11"/>
      <c r="F114" s="11">
        <f>MONTH(Income!$A114)</f>
        <v>1</v>
      </c>
    </row>
    <row r="115" spans="1:6" ht="14.25" customHeight="1">
      <c r="A115" s="11"/>
      <c r="B115" s="6"/>
      <c r="C115" s="6"/>
      <c r="D115" s="11"/>
      <c r="E115" s="11"/>
      <c r="F115" s="11">
        <f>MONTH(Income!$A115)</f>
        <v>1</v>
      </c>
    </row>
    <row r="116" spans="1:6" ht="14.25" customHeight="1">
      <c r="A116" s="11"/>
      <c r="B116" s="6"/>
      <c r="C116" s="6"/>
      <c r="D116" s="11"/>
      <c r="E116" s="11"/>
      <c r="F116" s="11">
        <f>MONTH(Income!$A116)</f>
        <v>1</v>
      </c>
    </row>
    <row r="117" spans="1:6" ht="14.25" customHeight="1">
      <c r="A117" s="11"/>
      <c r="B117" s="6"/>
      <c r="C117" s="6"/>
      <c r="D117" s="11"/>
      <c r="E117" s="11"/>
      <c r="F117" s="11">
        <f>MONTH(Income!$A117)</f>
        <v>1</v>
      </c>
    </row>
    <row r="118" spans="1:6" ht="14.25" customHeight="1">
      <c r="A118" s="11"/>
      <c r="B118" s="6"/>
      <c r="C118" s="6"/>
      <c r="D118" s="11"/>
      <c r="E118" s="11"/>
      <c r="F118" s="11">
        <f>MONTH(Income!$A118)</f>
        <v>1</v>
      </c>
    </row>
    <row r="119" spans="1:6" ht="14.25" customHeight="1">
      <c r="A119" s="11"/>
      <c r="B119" s="6"/>
      <c r="C119" s="6"/>
      <c r="D119" s="11"/>
      <c r="E119" s="11"/>
      <c r="F119" s="11">
        <f>MONTH(Income!$A119)</f>
        <v>1</v>
      </c>
    </row>
    <row r="120" spans="1:6" ht="14.25" customHeight="1">
      <c r="A120" s="11"/>
      <c r="B120" s="6"/>
      <c r="C120" s="6"/>
      <c r="D120" s="11"/>
      <c r="E120" s="11"/>
      <c r="F120" s="11">
        <f>MONTH(Income!$A120)</f>
        <v>1</v>
      </c>
    </row>
    <row r="121" spans="1:6" ht="14.25" customHeight="1">
      <c r="A121" s="11"/>
      <c r="B121" s="6"/>
      <c r="C121" s="6"/>
      <c r="D121" s="11"/>
      <c r="E121" s="11"/>
      <c r="F121" s="11">
        <f>MONTH(Income!$A121)</f>
        <v>1</v>
      </c>
    </row>
    <row r="122" spans="1:6" ht="14.25" customHeight="1">
      <c r="A122" s="11"/>
      <c r="B122" s="6"/>
      <c r="C122" s="6"/>
      <c r="D122" s="11"/>
      <c r="E122" s="11"/>
      <c r="F122" s="11">
        <f>MONTH(Income!$A122)</f>
        <v>1</v>
      </c>
    </row>
    <row r="123" spans="1:6" ht="14.25" customHeight="1">
      <c r="A123" s="11"/>
      <c r="B123" s="6"/>
      <c r="C123" s="6"/>
      <c r="D123" s="11"/>
      <c r="E123" s="11"/>
      <c r="F123" s="11">
        <f>MONTH(Income!$A123)</f>
        <v>1</v>
      </c>
    </row>
    <row r="124" spans="1:6" ht="14.25" customHeight="1">
      <c r="A124" s="11"/>
      <c r="B124" s="6"/>
      <c r="C124" s="6"/>
      <c r="D124" s="11"/>
      <c r="E124" s="11"/>
      <c r="F124" s="11">
        <f>MONTH(Income!$A124)</f>
        <v>1</v>
      </c>
    </row>
    <row r="125" spans="1:6" ht="14.25" customHeight="1">
      <c r="A125" s="11"/>
      <c r="B125" s="6"/>
      <c r="C125" s="6"/>
      <c r="D125" s="11"/>
      <c r="E125" s="11"/>
      <c r="F125" s="11">
        <f>MONTH(Income!$A125)</f>
        <v>1</v>
      </c>
    </row>
    <row r="126" spans="1:6" ht="14.25" customHeight="1">
      <c r="A126" s="11"/>
      <c r="B126" s="6"/>
      <c r="C126" s="6"/>
      <c r="D126" s="11"/>
      <c r="E126" s="11"/>
      <c r="F126" s="11">
        <f>MONTH(Income!$A126)</f>
        <v>1</v>
      </c>
    </row>
    <row r="127" spans="1:6" ht="14.25" customHeight="1">
      <c r="A127" s="11"/>
      <c r="B127" s="6"/>
      <c r="C127" s="6"/>
      <c r="D127" s="11"/>
      <c r="E127" s="11"/>
      <c r="F127" s="11">
        <f>MONTH(Income!$A127)</f>
        <v>1</v>
      </c>
    </row>
    <row r="128" spans="1:6" ht="14.25" customHeight="1">
      <c r="A128" s="11"/>
      <c r="B128" s="6"/>
      <c r="C128" s="6"/>
      <c r="D128" s="11"/>
      <c r="E128" s="11"/>
      <c r="F128" s="11">
        <f>MONTH(Income!$A128)</f>
        <v>1</v>
      </c>
    </row>
    <row r="129" spans="1:6" ht="14.25" customHeight="1">
      <c r="A129" s="11"/>
      <c r="B129" s="6"/>
      <c r="C129" s="6"/>
      <c r="D129" s="11"/>
      <c r="E129" s="11"/>
      <c r="F129" s="11">
        <f>MONTH(Income!$A129)</f>
        <v>1</v>
      </c>
    </row>
    <row r="130" spans="1:6" ht="14.25" customHeight="1">
      <c r="A130" s="11"/>
      <c r="B130" s="6"/>
      <c r="C130" s="6"/>
      <c r="D130" s="11"/>
      <c r="E130" s="11"/>
      <c r="F130" s="11">
        <f>MONTH(Income!$A130)</f>
        <v>1</v>
      </c>
    </row>
    <row r="131" spans="1:6" ht="14.25" customHeight="1">
      <c r="A131" s="11"/>
      <c r="B131" s="6"/>
      <c r="C131" s="6"/>
      <c r="D131" s="11"/>
      <c r="E131" s="11"/>
      <c r="F131" s="11">
        <f>MONTH(Income!$A131)</f>
        <v>1</v>
      </c>
    </row>
    <row r="132" spans="1:6" ht="14.25" customHeight="1">
      <c r="A132" s="11"/>
      <c r="B132" s="6"/>
      <c r="C132" s="6"/>
      <c r="D132" s="11"/>
      <c r="E132" s="11"/>
      <c r="F132" s="11">
        <f>MONTH(Income!$A132)</f>
        <v>1</v>
      </c>
    </row>
    <row r="133" spans="1:6" ht="14.25" customHeight="1">
      <c r="A133" s="11"/>
      <c r="B133" s="6"/>
      <c r="C133" s="6"/>
      <c r="D133" s="11"/>
      <c r="E133" s="11"/>
      <c r="F133" s="11">
        <f>MONTH(Income!$A133)</f>
        <v>1</v>
      </c>
    </row>
    <row r="134" spans="1:6" ht="14.25" customHeight="1">
      <c r="A134" s="11"/>
      <c r="B134" s="6"/>
      <c r="C134" s="6"/>
      <c r="D134" s="11"/>
      <c r="E134" s="11"/>
      <c r="F134" s="11">
        <f>MONTH(Income!$A134)</f>
        <v>1</v>
      </c>
    </row>
    <row r="135" spans="1:6" ht="14.25" customHeight="1">
      <c r="A135" s="11"/>
      <c r="B135" s="6"/>
      <c r="C135" s="6"/>
      <c r="D135" s="11"/>
      <c r="E135" s="11"/>
      <c r="F135" s="11">
        <f>MONTH(Income!$A135)</f>
        <v>1</v>
      </c>
    </row>
    <row r="136" spans="1:6" ht="14.25" customHeight="1">
      <c r="A136" s="11"/>
      <c r="B136" s="6"/>
      <c r="C136" s="6"/>
      <c r="D136" s="11"/>
      <c r="E136" s="11"/>
      <c r="F136" s="11">
        <f>MONTH(Income!$A136)</f>
        <v>1</v>
      </c>
    </row>
    <row r="137" spans="1:6" ht="14.25" customHeight="1">
      <c r="A137" s="11"/>
      <c r="B137" s="6"/>
      <c r="C137" s="6"/>
      <c r="D137" s="11"/>
      <c r="E137" s="11"/>
      <c r="F137" s="11">
        <f>MONTH(Income!$A137)</f>
        <v>1</v>
      </c>
    </row>
    <row r="138" spans="1:6" ht="14.25" customHeight="1">
      <c r="A138" s="11"/>
      <c r="B138" s="6"/>
      <c r="C138" s="6"/>
      <c r="D138" s="11"/>
      <c r="E138" s="11"/>
      <c r="F138" s="11">
        <f>MONTH(Income!$A138)</f>
        <v>1</v>
      </c>
    </row>
    <row r="139" spans="1:6" ht="14.25" customHeight="1">
      <c r="A139" s="11"/>
      <c r="B139" s="6"/>
      <c r="C139" s="6"/>
      <c r="D139" s="11"/>
      <c r="E139" s="11"/>
      <c r="F139" s="11">
        <f>MONTH(Income!$A139)</f>
        <v>1</v>
      </c>
    </row>
    <row r="140" spans="1:6" ht="14.25" customHeight="1">
      <c r="A140" s="11"/>
      <c r="B140" s="6"/>
      <c r="C140" s="6"/>
      <c r="D140" s="11"/>
      <c r="E140" s="11"/>
      <c r="F140" s="11">
        <f>MONTH(Income!$A140)</f>
        <v>1</v>
      </c>
    </row>
    <row r="141" spans="1:6" ht="14.25" customHeight="1">
      <c r="A141" s="11"/>
      <c r="B141" s="6"/>
      <c r="C141" s="6"/>
      <c r="D141" s="11"/>
      <c r="E141" s="11"/>
      <c r="F141" s="11">
        <f>MONTH(Income!$A141)</f>
        <v>1</v>
      </c>
    </row>
    <row r="142" spans="1:6" ht="14.25" customHeight="1">
      <c r="A142" s="11"/>
      <c r="B142" s="6"/>
      <c r="C142" s="6"/>
      <c r="D142" s="11"/>
      <c r="E142" s="11"/>
      <c r="F142" s="11">
        <f>MONTH(Income!$A142)</f>
        <v>1</v>
      </c>
    </row>
    <row r="143" spans="1:6" ht="14.25" customHeight="1">
      <c r="A143" s="11"/>
      <c r="B143" s="6"/>
      <c r="C143" s="6"/>
      <c r="D143" s="11"/>
      <c r="E143" s="11"/>
      <c r="F143" s="11">
        <f>MONTH(Income!$A143)</f>
        <v>1</v>
      </c>
    </row>
    <row r="144" spans="1:6" ht="14.25" customHeight="1">
      <c r="A144" s="11"/>
      <c r="B144" s="6"/>
      <c r="C144" s="6"/>
      <c r="D144" s="11"/>
      <c r="E144" s="11"/>
      <c r="F144" s="11">
        <f>MONTH(Income!$A144)</f>
        <v>1</v>
      </c>
    </row>
    <row r="145" spans="1:6" ht="14.25" customHeight="1">
      <c r="A145" s="11"/>
      <c r="B145" s="6"/>
      <c r="C145" s="6"/>
      <c r="D145" s="11"/>
      <c r="E145" s="11"/>
      <c r="F145" s="11">
        <f>MONTH(Income!$A145)</f>
        <v>1</v>
      </c>
    </row>
    <row r="146" spans="1:6" ht="14.25" customHeight="1">
      <c r="A146" s="11"/>
      <c r="B146" s="6"/>
      <c r="C146" s="6"/>
      <c r="D146" s="11"/>
      <c r="E146" s="11"/>
      <c r="F146" s="11">
        <f>MONTH(Income!$A146)</f>
        <v>1</v>
      </c>
    </row>
    <row r="147" spans="1:6" ht="14.25" customHeight="1">
      <c r="A147" s="11"/>
      <c r="B147" s="6"/>
      <c r="C147" s="6"/>
      <c r="D147" s="11"/>
      <c r="E147" s="11"/>
      <c r="F147" s="11">
        <f>MONTH(Income!$A147)</f>
        <v>1</v>
      </c>
    </row>
    <row r="148" spans="1:6" ht="14.25" customHeight="1">
      <c r="A148" s="11"/>
      <c r="B148" s="6"/>
      <c r="C148" s="6"/>
      <c r="D148" s="11"/>
      <c r="E148" s="11"/>
      <c r="F148" s="11">
        <f>MONTH(Income!$A148)</f>
        <v>1</v>
      </c>
    </row>
    <row r="149" spans="1:6" ht="14.25" customHeight="1">
      <c r="A149" s="11"/>
      <c r="B149" s="6"/>
      <c r="C149" s="6"/>
      <c r="D149" s="11"/>
      <c r="E149" s="11"/>
      <c r="F149" s="11">
        <f>MONTH(Income!$A149)</f>
        <v>1</v>
      </c>
    </row>
    <row r="150" spans="1:6" ht="14.25" customHeight="1">
      <c r="A150" s="11"/>
      <c r="B150" s="6"/>
      <c r="C150" s="6"/>
      <c r="D150" s="11"/>
      <c r="E150" s="11"/>
      <c r="F150" s="11">
        <f>MONTH(Income!$A150)</f>
        <v>1</v>
      </c>
    </row>
    <row r="151" spans="1:6" ht="14.25" customHeight="1">
      <c r="A151" s="11"/>
      <c r="B151" s="6"/>
      <c r="C151" s="6"/>
      <c r="D151" s="11"/>
      <c r="E151" s="11"/>
      <c r="F151" s="11">
        <f>MONTH(Income!$A151)</f>
        <v>1</v>
      </c>
    </row>
    <row r="152" spans="1:6" ht="14.25" customHeight="1">
      <c r="A152" s="11"/>
      <c r="B152" s="6"/>
      <c r="C152" s="6"/>
      <c r="D152" s="11"/>
      <c r="E152" s="11"/>
      <c r="F152" s="11">
        <f>MONTH(Income!$A152)</f>
        <v>1</v>
      </c>
    </row>
    <row r="153" spans="1:6" ht="14.25" customHeight="1">
      <c r="A153" s="11"/>
      <c r="B153" s="6"/>
      <c r="C153" s="6"/>
      <c r="D153" s="11"/>
      <c r="E153" s="11"/>
      <c r="F153" s="11">
        <f>MONTH(Income!$A153)</f>
        <v>1</v>
      </c>
    </row>
    <row r="154" spans="1:6" ht="14.25" customHeight="1">
      <c r="A154" s="11"/>
      <c r="B154" s="6"/>
      <c r="C154" s="6"/>
      <c r="D154" s="11"/>
      <c r="E154" s="11"/>
      <c r="F154" s="11">
        <f>MONTH(Income!$A154)</f>
        <v>1</v>
      </c>
    </row>
    <row r="155" spans="1:6" ht="14.25" customHeight="1">
      <c r="A155" s="11"/>
      <c r="B155" s="6"/>
      <c r="C155" s="6"/>
      <c r="D155" s="11"/>
      <c r="E155" s="11"/>
      <c r="F155" s="11">
        <f>MONTH(Income!$A155)</f>
        <v>1</v>
      </c>
    </row>
    <row r="156" spans="1:6" ht="14.25" customHeight="1">
      <c r="A156" s="11"/>
      <c r="B156" s="6"/>
      <c r="C156" s="6"/>
      <c r="D156" s="11"/>
      <c r="E156" s="11"/>
      <c r="F156" s="11">
        <f>MONTH(Income!$A156)</f>
        <v>1</v>
      </c>
    </row>
    <row r="157" spans="1:6" ht="14.25" customHeight="1">
      <c r="A157" s="11"/>
      <c r="B157" s="6"/>
      <c r="C157" s="6"/>
      <c r="D157" s="11"/>
      <c r="E157" s="11"/>
      <c r="F157" s="11">
        <f>MONTH(Income!$A157)</f>
        <v>1</v>
      </c>
    </row>
    <row r="158" spans="1:6" ht="14.25" customHeight="1">
      <c r="A158" s="11"/>
      <c r="B158" s="6"/>
      <c r="C158" s="6"/>
      <c r="D158" s="11"/>
      <c r="E158" s="11"/>
      <c r="F158" s="11">
        <f>MONTH(Income!$A158)</f>
        <v>1</v>
      </c>
    </row>
    <row r="159" spans="1:6" ht="14.25" customHeight="1">
      <c r="A159" s="11"/>
      <c r="B159" s="6"/>
      <c r="C159" s="6"/>
      <c r="D159" s="11"/>
      <c r="E159" s="11"/>
      <c r="F159" s="11">
        <f>MONTH(Income!$A159)</f>
        <v>1</v>
      </c>
    </row>
    <row r="160" spans="1:6" ht="14.25" customHeight="1">
      <c r="A160" s="11"/>
      <c r="B160" s="6"/>
      <c r="C160" s="6"/>
      <c r="D160" s="11"/>
      <c r="E160" s="11"/>
      <c r="F160" s="11">
        <f>MONTH(Income!$A160)</f>
        <v>1</v>
      </c>
    </row>
    <row r="161" spans="1:6" ht="14.25" customHeight="1">
      <c r="A161" s="11"/>
      <c r="B161" s="6"/>
      <c r="C161" s="6"/>
      <c r="D161" s="11"/>
      <c r="E161" s="11"/>
      <c r="F161" s="11">
        <f>MONTH(Income!$A161)</f>
        <v>1</v>
      </c>
    </row>
    <row r="162" spans="1:6" ht="14.25" customHeight="1">
      <c r="A162" s="11"/>
      <c r="B162" s="6"/>
      <c r="C162" s="6"/>
      <c r="D162" s="11"/>
      <c r="E162" s="11"/>
      <c r="F162" s="11">
        <f>MONTH(Income!$A162)</f>
        <v>1</v>
      </c>
    </row>
    <row r="163" spans="1:6" ht="14.25" customHeight="1">
      <c r="A163" s="11"/>
      <c r="B163" s="6"/>
      <c r="C163" s="6"/>
      <c r="D163" s="11"/>
      <c r="E163" s="11"/>
      <c r="F163" s="11">
        <f>MONTH(Income!$A163)</f>
        <v>1</v>
      </c>
    </row>
    <row r="164" spans="1:6" ht="14.25" customHeight="1">
      <c r="A164" s="11"/>
      <c r="B164" s="6"/>
      <c r="C164" s="6"/>
      <c r="D164" s="11"/>
      <c r="E164" s="11"/>
      <c r="F164" s="11">
        <f>MONTH(Income!$A164)</f>
        <v>1</v>
      </c>
    </row>
    <row r="165" spans="1:6" ht="14.25" customHeight="1">
      <c r="A165" s="11"/>
      <c r="B165" s="6"/>
      <c r="C165" s="6"/>
      <c r="D165" s="11"/>
      <c r="E165" s="11"/>
      <c r="F165" s="11">
        <f>MONTH(Income!$A165)</f>
        <v>1</v>
      </c>
    </row>
    <row r="166" spans="1:6" ht="14.25" customHeight="1">
      <c r="A166" s="11"/>
      <c r="B166" s="6"/>
      <c r="C166" s="6"/>
      <c r="D166" s="11"/>
      <c r="E166" s="11"/>
      <c r="F166" s="11">
        <f>MONTH(Income!$A166)</f>
        <v>1</v>
      </c>
    </row>
    <row r="167" spans="1:6" ht="14.25" customHeight="1">
      <c r="A167" s="11"/>
      <c r="B167" s="6"/>
      <c r="C167" s="6"/>
      <c r="D167" s="11"/>
      <c r="E167" s="11"/>
      <c r="F167" s="11">
        <f>MONTH(Income!$A167)</f>
        <v>1</v>
      </c>
    </row>
    <row r="168" spans="1:6" ht="14.25" customHeight="1">
      <c r="A168" s="11"/>
      <c r="B168" s="6"/>
      <c r="C168" s="6"/>
      <c r="D168" s="11"/>
      <c r="E168" s="11"/>
      <c r="F168" s="11">
        <f>MONTH(Income!$A168)</f>
        <v>1</v>
      </c>
    </row>
    <row r="169" spans="1:6" ht="14.25" customHeight="1">
      <c r="A169" s="11"/>
      <c r="B169" s="6"/>
      <c r="C169" s="6"/>
      <c r="D169" s="11"/>
      <c r="E169" s="11"/>
      <c r="F169" s="11">
        <f>MONTH(Income!$A169)</f>
        <v>1</v>
      </c>
    </row>
    <row r="170" spans="1:6" ht="14.25" customHeight="1">
      <c r="A170" s="11"/>
      <c r="B170" s="6"/>
      <c r="C170" s="6"/>
      <c r="D170" s="11"/>
      <c r="E170" s="11"/>
      <c r="F170" s="11">
        <f>MONTH(Income!$A170)</f>
        <v>1</v>
      </c>
    </row>
    <row r="171" spans="1:6" ht="14.25" customHeight="1">
      <c r="A171" s="11"/>
      <c r="B171" s="6"/>
      <c r="C171" s="6"/>
      <c r="D171" s="11"/>
      <c r="E171" s="11"/>
      <c r="F171" s="11">
        <f>MONTH(Income!$A171)</f>
        <v>1</v>
      </c>
    </row>
    <row r="172" spans="1:6" ht="14.25" customHeight="1">
      <c r="A172" s="11"/>
      <c r="B172" s="6"/>
      <c r="C172" s="6"/>
      <c r="D172" s="11"/>
      <c r="E172" s="11"/>
      <c r="F172" s="11">
        <f>MONTH(Income!$A172)</f>
        <v>1</v>
      </c>
    </row>
    <row r="173" spans="1:6" ht="14.25" customHeight="1">
      <c r="A173" s="11"/>
      <c r="B173" s="6"/>
      <c r="C173" s="6"/>
      <c r="D173" s="11"/>
      <c r="E173" s="11"/>
      <c r="F173" s="11">
        <f>MONTH(Income!$A173)</f>
        <v>1</v>
      </c>
    </row>
    <row r="174" spans="1:6" ht="14.25" customHeight="1">
      <c r="A174" s="11"/>
      <c r="B174" s="6"/>
      <c r="C174" s="6"/>
      <c r="D174" s="11"/>
      <c r="E174" s="11"/>
      <c r="F174" s="11">
        <f>MONTH(Income!$A174)</f>
        <v>1</v>
      </c>
    </row>
    <row r="175" spans="1:6" ht="14.25" customHeight="1">
      <c r="A175" s="11"/>
      <c r="B175" s="6"/>
      <c r="C175" s="6"/>
      <c r="D175" s="11"/>
      <c r="E175" s="11"/>
      <c r="F175" s="11">
        <f>MONTH(Income!$A175)</f>
        <v>1</v>
      </c>
    </row>
    <row r="176" spans="1:6" ht="14.25" customHeight="1">
      <c r="A176" s="11"/>
      <c r="B176" s="6"/>
      <c r="C176" s="6"/>
      <c r="D176" s="11"/>
      <c r="E176" s="11"/>
      <c r="F176" s="11">
        <f>MONTH(Income!$A176)</f>
        <v>1</v>
      </c>
    </row>
    <row r="177" spans="1:6" ht="14.25" customHeight="1">
      <c r="A177" s="11"/>
      <c r="B177" s="6"/>
      <c r="C177" s="6"/>
      <c r="D177" s="11"/>
      <c r="E177" s="11"/>
      <c r="F177" s="11">
        <f>MONTH(Income!$A177)</f>
        <v>1</v>
      </c>
    </row>
    <row r="178" spans="1:6" ht="14.25" customHeight="1">
      <c r="A178" s="11"/>
      <c r="B178" s="6"/>
      <c r="C178" s="6"/>
      <c r="D178" s="11"/>
      <c r="E178" s="11"/>
      <c r="F178" s="11">
        <f>MONTH(Income!$A178)</f>
        <v>1</v>
      </c>
    </row>
    <row r="179" spans="1:6" ht="14.25" customHeight="1">
      <c r="A179" s="11"/>
      <c r="B179" s="6"/>
      <c r="C179" s="6"/>
      <c r="D179" s="11"/>
      <c r="E179" s="11"/>
      <c r="F179" s="11">
        <f>MONTH(Income!$A179)</f>
        <v>1</v>
      </c>
    </row>
    <row r="180" spans="1:6" ht="14.25" customHeight="1">
      <c r="A180" s="11"/>
      <c r="B180" s="6"/>
      <c r="C180" s="6"/>
      <c r="D180" s="11"/>
      <c r="E180" s="11"/>
      <c r="F180" s="11">
        <f>MONTH(Income!$A180)</f>
        <v>1</v>
      </c>
    </row>
    <row r="181" spans="1:6" ht="14.25" customHeight="1">
      <c r="A181" s="11"/>
      <c r="B181" s="6"/>
      <c r="C181" s="6"/>
      <c r="D181" s="11"/>
      <c r="E181" s="11"/>
      <c r="F181" s="11">
        <f>MONTH(Income!$A181)</f>
        <v>1</v>
      </c>
    </row>
    <row r="182" spans="1:6" ht="14.25" customHeight="1">
      <c r="A182" s="11"/>
      <c r="B182" s="6"/>
      <c r="C182" s="6"/>
      <c r="D182" s="11"/>
      <c r="E182" s="11"/>
      <c r="F182" s="11">
        <f>MONTH(Income!$A182)</f>
        <v>1</v>
      </c>
    </row>
    <row r="183" spans="1:6" ht="14.25" customHeight="1">
      <c r="A183" s="11"/>
      <c r="B183" s="6"/>
      <c r="C183" s="6"/>
      <c r="D183" s="11"/>
      <c r="E183" s="11"/>
      <c r="F183" s="11">
        <f>MONTH(Income!$A183)</f>
        <v>1</v>
      </c>
    </row>
    <row r="184" spans="1:6" ht="14.25" customHeight="1">
      <c r="A184" s="11"/>
      <c r="B184" s="6"/>
      <c r="C184" s="6"/>
      <c r="D184" s="11"/>
      <c r="E184" s="11"/>
      <c r="F184" s="11">
        <f>MONTH(Income!$A184)</f>
        <v>1</v>
      </c>
    </row>
    <row r="185" spans="1:6" ht="14.25" customHeight="1">
      <c r="A185" s="11"/>
      <c r="B185" s="6"/>
      <c r="C185" s="6"/>
      <c r="D185" s="11"/>
      <c r="E185" s="11"/>
      <c r="F185" s="11">
        <f>MONTH(Income!$A185)</f>
        <v>1</v>
      </c>
    </row>
    <row r="186" spans="1:6" ht="14.25" customHeight="1">
      <c r="A186" s="11"/>
      <c r="B186" s="6"/>
      <c r="C186" s="6"/>
      <c r="D186" s="11"/>
      <c r="E186" s="11"/>
      <c r="F186" s="11">
        <f>MONTH(Income!$A186)</f>
        <v>1</v>
      </c>
    </row>
    <row r="187" spans="1:6" ht="14.25" customHeight="1">
      <c r="A187" s="11"/>
      <c r="B187" s="6"/>
      <c r="C187" s="6"/>
      <c r="D187" s="11"/>
      <c r="E187" s="11"/>
      <c r="F187" s="11">
        <f>MONTH(Income!$A187)</f>
        <v>1</v>
      </c>
    </row>
    <row r="188" spans="1:6" ht="14.25" customHeight="1">
      <c r="A188" s="11"/>
      <c r="B188" s="6"/>
      <c r="C188" s="6"/>
      <c r="D188" s="11"/>
      <c r="E188" s="11"/>
      <c r="F188" s="11">
        <f>MONTH(Income!$A188)</f>
        <v>1</v>
      </c>
    </row>
    <row r="189" spans="1:6" ht="14.25" customHeight="1">
      <c r="A189" s="11"/>
      <c r="B189" s="6"/>
      <c r="C189" s="6"/>
      <c r="D189" s="11"/>
      <c r="E189" s="11"/>
      <c r="F189" s="11">
        <f>MONTH(Income!$A189)</f>
        <v>1</v>
      </c>
    </row>
    <row r="190" spans="1:6" ht="14.25" customHeight="1">
      <c r="A190" s="11"/>
      <c r="B190" s="6"/>
      <c r="C190" s="6"/>
      <c r="D190" s="11"/>
      <c r="E190" s="11"/>
      <c r="F190" s="11">
        <f>MONTH(Income!$A190)</f>
        <v>1</v>
      </c>
    </row>
    <row r="191" spans="1:6" ht="14.25" customHeight="1">
      <c r="A191" s="11"/>
      <c r="B191" s="6"/>
      <c r="C191" s="6"/>
      <c r="D191" s="11"/>
      <c r="E191" s="11"/>
      <c r="F191" s="11">
        <f>MONTH(Income!$A191)</f>
        <v>1</v>
      </c>
    </row>
    <row r="192" spans="1:6" ht="14.25" customHeight="1">
      <c r="A192" s="11"/>
      <c r="B192" s="6"/>
      <c r="C192" s="6"/>
      <c r="D192" s="11"/>
      <c r="E192" s="11"/>
      <c r="F192" s="11">
        <f>MONTH(Income!$A192)</f>
        <v>1</v>
      </c>
    </row>
    <row r="193" spans="1:6" ht="14.25" customHeight="1">
      <c r="A193" s="11"/>
      <c r="B193" s="6"/>
      <c r="C193" s="6"/>
      <c r="D193" s="11"/>
      <c r="E193" s="11"/>
      <c r="F193" s="11">
        <f>MONTH(Income!$A193)</f>
        <v>1</v>
      </c>
    </row>
    <row r="194" spans="1:6" ht="14.25" customHeight="1">
      <c r="A194" s="11"/>
      <c r="B194" s="6"/>
      <c r="C194" s="6"/>
      <c r="D194" s="11"/>
      <c r="E194" s="11"/>
      <c r="F194" s="11">
        <f>MONTH(Income!$A194)</f>
        <v>1</v>
      </c>
    </row>
    <row r="195" spans="1:6" ht="14.25" customHeight="1">
      <c r="A195" s="11"/>
      <c r="B195" s="6"/>
      <c r="C195" s="6"/>
      <c r="D195" s="11"/>
      <c r="E195" s="11"/>
      <c r="F195" s="11">
        <f>MONTH(Income!$A195)</f>
        <v>1</v>
      </c>
    </row>
    <row r="196" spans="1:6" ht="14.25" customHeight="1">
      <c r="A196" s="11"/>
      <c r="B196" s="6"/>
      <c r="C196" s="6"/>
      <c r="D196" s="11"/>
      <c r="E196" s="11"/>
      <c r="F196" s="11">
        <f>MONTH(Income!$A196)</f>
        <v>1</v>
      </c>
    </row>
    <row r="197" spans="1:6" ht="14.25" customHeight="1">
      <c r="A197" s="11"/>
      <c r="B197" s="6"/>
      <c r="C197" s="6"/>
      <c r="D197" s="11"/>
      <c r="E197" s="11"/>
      <c r="F197" s="11">
        <f>MONTH(Income!$A197)</f>
        <v>1</v>
      </c>
    </row>
    <row r="198" spans="1:6" ht="14.25" customHeight="1">
      <c r="A198" s="11"/>
      <c r="B198" s="6"/>
      <c r="C198" s="6"/>
      <c r="D198" s="11"/>
      <c r="E198" s="11"/>
      <c r="F198" s="11">
        <f>MONTH(Income!$A198)</f>
        <v>1</v>
      </c>
    </row>
    <row r="199" spans="1:6" ht="14.25" customHeight="1">
      <c r="A199" s="11"/>
      <c r="B199" s="6"/>
      <c r="C199" s="6"/>
      <c r="D199" s="11"/>
      <c r="E199" s="11"/>
      <c r="F199" s="11">
        <f>MONTH(Income!$A199)</f>
        <v>1</v>
      </c>
    </row>
    <row r="200" spans="1:6" ht="14.25" customHeight="1">
      <c r="A200" s="11"/>
      <c r="B200" s="6"/>
      <c r="C200" s="6"/>
      <c r="D200" s="11"/>
      <c r="E200" s="11"/>
      <c r="F200" s="11">
        <f>MONTH(Income!$A200)</f>
        <v>1</v>
      </c>
    </row>
    <row r="201" spans="1:6" ht="14.25" customHeight="1">
      <c r="A201" s="11"/>
      <c r="B201" s="6"/>
      <c r="C201" s="6"/>
      <c r="D201" s="11"/>
      <c r="E201" s="11"/>
      <c r="F201" s="11">
        <f>MONTH(Income!$A201)</f>
        <v>1</v>
      </c>
    </row>
    <row r="202" spans="1:6" ht="14.25" customHeight="1">
      <c r="A202" s="11"/>
      <c r="B202" s="6"/>
      <c r="C202" s="6"/>
      <c r="D202" s="11"/>
      <c r="E202" s="11"/>
      <c r="F202" s="11">
        <f>MONTH(Income!$A202)</f>
        <v>1</v>
      </c>
    </row>
    <row r="203" spans="1:6" ht="14.25" customHeight="1">
      <c r="A203" s="11"/>
      <c r="B203" s="6"/>
      <c r="C203" s="6"/>
      <c r="D203" s="11"/>
      <c r="E203" s="11"/>
      <c r="F203" s="11">
        <f>MONTH(Income!$A203)</f>
        <v>1</v>
      </c>
    </row>
    <row r="204" spans="1:6" ht="14.25" customHeight="1">
      <c r="A204" s="11"/>
      <c r="B204" s="6"/>
      <c r="C204" s="6"/>
      <c r="D204" s="11"/>
      <c r="E204" s="11"/>
      <c r="F204" s="11">
        <f>MONTH(Income!$A204)</f>
        <v>1</v>
      </c>
    </row>
    <row r="205" spans="1:6" ht="14.25" customHeight="1">
      <c r="A205" s="11"/>
      <c r="B205" s="6"/>
      <c r="C205" s="6"/>
      <c r="D205" s="11"/>
      <c r="E205" s="11"/>
      <c r="F205" s="11">
        <f>MONTH(Income!$A205)</f>
        <v>1</v>
      </c>
    </row>
    <row r="206" spans="1:6" ht="14.25" customHeight="1">
      <c r="A206" s="11"/>
      <c r="B206" s="6"/>
      <c r="C206" s="6"/>
      <c r="D206" s="11"/>
      <c r="E206" s="11"/>
      <c r="F206" s="11">
        <f>MONTH(Income!$A206)</f>
        <v>1</v>
      </c>
    </row>
    <row r="207" spans="1:6" ht="14.25" customHeight="1">
      <c r="A207" s="11"/>
      <c r="B207" s="6"/>
      <c r="C207" s="6"/>
      <c r="D207" s="11"/>
      <c r="E207" s="11"/>
      <c r="F207" s="11">
        <f>MONTH(Income!$A207)</f>
        <v>1</v>
      </c>
    </row>
    <row r="208" spans="1:6" ht="14.25" customHeight="1">
      <c r="A208" s="11"/>
      <c r="B208" s="6"/>
      <c r="C208" s="6"/>
      <c r="D208" s="11"/>
      <c r="E208" s="11"/>
      <c r="F208" s="11">
        <f>MONTH(Income!$A208)</f>
        <v>1</v>
      </c>
    </row>
    <row r="209" spans="1:6" ht="14.25" customHeight="1">
      <c r="A209" s="11"/>
      <c r="B209" s="6"/>
      <c r="C209" s="6"/>
      <c r="D209" s="11"/>
      <c r="E209" s="11"/>
      <c r="F209" s="11">
        <f>MONTH(Income!$A209)</f>
        <v>1</v>
      </c>
    </row>
    <row r="210" spans="1:6" ht="14.25" customHeight="1">
      <c r="A210" s="11"/>
      <c r="B210" s="6"/>
      <c r="C210" s="6"/>
      <c r="D210" s="11"/>
      <c r="E210" s="11"/>
      <c r="F210" s="11">
        <f>MONTH(Income!$A210)</f>
        <v>1</v>
      </c>
    </row>
    <row r="211" spans="1:6" ht="14.25" customHeight="1">
      <c r="A211" s="11"/>
      <c r="B211" s="6"/>
      <c r="C211" s="6"/>
      <c r="D211" s="11"/>
      <c r="E211" s="11"/>
      <c r="F211" s="11">
        <f>MONTH(Income!$A211)</f>
        <v>1</v>
      </c>
    </row>
    <row r="212" spans="1:6" ht="14.25" customHeight="1">
      <c r="A212" s="11"/>
      <c r="B212" s="6"/>
      <c r="C212" s="6"/>
      <c r="D212" s="11"/>
      <c r="E212" s="11"/>
      <c r="F212" s="11">
        <f>MONTH(Income!$A212)</f>
        <v>1</v>
      </c>
    </row>
    <row r="213" spans="1:6" ht="14.25" customHeight="1">
      <c r="A213" s="11"/>
      <c r="B213" s="6"/>
      <c r="C213" s="6"/>
      <c r="D213" s="11"/>
      <c r="E213" s="11"/>
      <c r="F213" s="11">
        <f>MONTH(Income!$A213)</f>
        <v>1</v>
      </c>
    </row>
    <row r="214" spans="1:6" ht="14.25" customHeight="1">
      <c r="A214" s="11"/>
      <c r="B214" s="6"/>
      <c r="C214" s="6"/>
      <c r="D214" s="11"/>
      <c r="E214" s="11"/>
      <c r="F214" s="11">
        <f>MONTH(Income!$A214)</f>
        <v>1</v>
      </c>
    </row>
    <row r="215" spans="1:6" ht="14.25" customHeight="1">
      <c r="A215" s="11"/>
      <c r="B215" s="6"/>
      <c r="C215" s="6"/>
      <c r="D215" s="11"/>
      <c r="E215" s="11"/>
      <c r="F215" s="11">
        <f>MONTH(Income!$A215)</f>
        <v>1</v>
      </c>
    </row>
    <row r="216" spans="1:6" ht="14.25" customHeight="1">
      <c r="A216" s="11"/>
      <c r="B216" s="6"/>
      <c r="C216" s="6"/>
      <c r="D216" s="11"/>
      <c r="E216" s="11"/>
      <c r="F216" s="11">
        <f>MONTH(Income!$A216)</f>
        <v>1</v>
      </c>
    </row>
    <row r="217" spans="1:6" ht="14.25" customHeight="1">
      <c r="A217" s="11"/>
      <c r="B217" s="6"/>
      <c r="C217" s="6"/>
      <c r="D217" s="11"/>
      <c r="E217" s="11"/>
      <c r="F217" s="11">
        <f>MONTH(Income!$A217)</f>
        <v>1</v>
      </c>
    </row>
    <row r="218" spans="1:6" ht="14.25" customHeight="1">
      <c r="A218" s="11"/>
      <c r="B218" s="6"/>
      <c r="C218" s="6"/>
      <c r="D218" s="11"/>
      <c r="E218" s="11"/>
      <c r="F218" s="11">
        <f>MONTH(Income!$A218)</f>
        <v>1</v>
      </c>
    </row>
    <row r="219" spans="1:6" ht="14.25" customHeight="1">
      <c r="A219" s="11"/>
      <c r="B219" s="6"/>
      <c r="C219" s="6"/>
      <c r="D219" s="11"/>
      <c r="E219" s="11"/>
      <c r="F219" s="11">
        <f>MONTH(Income!$A219)</f>
        <v>1</v>
      </c>
    </row>
    <row r="220" spans="1:6" ht="14.25" customHeight="1">
      <c r="A220" s="11"/>
      <c r="B220" s="6"/>
      <c r="C220" s="6"/>
      <c r="D220" s="11"/>
      <c r="E220" s="11"/>
      <c r="F220" s="11">
        <f>MONTH(Income!$A220)</f>
        <v>1</v>
      </c>
    </row>
    <row r="221" spans="1:6" ht="14.25" customHeight="1">
      <c r="A221" s="11"/>
      <c r="B221" s="6"/>
      <c r="C221" s="6"/>
      <c r="D221" s="11"/>
      <c r="E221" s="11"/>
      <c r="F221" s="11">
        <f>MONTH(Income!$A221)</f>
        <v>1</v>
      </c>
    </row>
    <row r="222" spans="1:6" ht="14.25" customHeight="1">
      <c r="A222" s="11"/>
      <c r="B222" s="6"/>
      <c r="C222" s="6"/>
      <c r="D222" s="11"/>
      <c r="E222" s="11"/>
      <c r="F222" s="11">
        <f>MONTH(Income!$A222)</f>
        <v>1</v>
      </c>
    </row>
    <row r="223" spans="1:6" ht="14.25" customHeight="1">
      <c r="A223" s="11"/>
      <c r="B223" s="6"/>
      <c r="C223" s="6"/>
      <c r="D223" s="11"/>
      <c r="E223" s="11"/>
      <c r="F223" s="11">
        <f>MONTH(Income!$A223)</f>
        <v>1</v>
      </c>
    </row>
    <row r="224" spans="1:6" ht="14.25" customHeight="1">
      <c r="A224" s="11"/>
      <c r="B224" s="6"/>
      <c r="C224" s="6"/>
      <c r="D224" s="11"/>
      <c r="E224" s="11"/>
      <c r="F224" s="11">
        <f>MONTH(Income!$A224)</f>
        <v>1</v>
      </c>
    </row>
    <row r="225" spans="1:6" ht="14.25" customHeight="1">
      <c r="A225" s="11"/>
      <c r="B225" s="6"/>
      <c r="C225" s="6"/>
      <c r="D225" s="11"/>
      <c r="E225" s="11"/>
      <c r="F225" s="11">
        <f>MONTH(Income!$A225)</f>
        <v>1</v>
      </c>
    </row>
    <row r="226" spans="1:6" ht="14.25" customHeight="1">
      <c r="A226" s="11"/>
      <c r="B226" s="6"/>
      <c r="C226" s="6"/>
      <c r="D226" s="11"/>
      <c r="E226" s="11"/>
      <c r="F226" s="11">
        <f>MONTH(Income!$A226)</f>
        <v>1</v>
      </c>
    </row>
    <row r="227" spans="1:6" ht="14.25" customHeight="1">
      <c r="A227" s="11"/>
      <c r="B227" s="6"/>
      <c r="C227" s="6"/>
      <c r="D227" s="11"/>
      <c r="E227" s="11"/>
      <c r="F227" s="11">
        <f>MONTH(Income!$A227)</f>
        <v>1</v>
      </c>
    </row>
    <row r="228" spans="1:6" ht="14.25" customHeight="1">
      <c r="A228" s="11"/>
      <c r="B228" s="6"/>
      <c r="C228" s="6"/>
      <c r="D228" s="11"/>
      <c r="E228" s="11"/>
      <c r="F228" s="11">
        <f>MONTH(Income!$A228)</f>
        <v>1</v>
      </c>
    </row>
    <row r="229" spans="1:6" ht="14.25" customHeight="1">
      <c r="A229" s="11"/>
      <c r="B229" s="6"/>
      <c r="C229" s="6"/>
      <c r="D229" s="11"/>
      <c r="E229" s="11"/>
      <c r="F229" s="11">
        <f>MONTH(Income!$A229)</f>
        <v>1</v>
      </c>
    </row>
    <row r="230" spans="1:6" ht="14.25" customHeight="1">
      <c r="A230" s="11"/>
      <c r="B230" s="6"/>
      <c r="C230" s="6"/>
      <c r="D230" s="11"/>
      <c r="E230" s="11"/>
      <c r="F230" s="11">
        <f>MONTH(Income!$A230)</f>
        <v>1</v>
      </c>
    </row>
    <row r="231" spans="1:6" ht="14.25" customHeight="1">
      <c r="A231" s="11"/>
      <c r="B231" s="6"/>
      <c r="C231" s="6"/>
      <c r="D231" s="11"/>
      <c r="E231" s="11"/>
      <c r="F231" s="11">
        <f>MONTH(Income!$A231)</f>
        <v>1</v>
      </c>
    </row>
    <row r="232" spans="1:6" ht="14.25" customHeight="1">
      <c r="A232" s="11"/>
      <c r="B232" s="6"/>
      <c r="C232" s="6"/>
      <c r="D232" s="11"/>
      <c r="E232" s="11"/>
      <c r="F232" s="11">
        <f>MONTH(Income!$A232)</f>
        <v>1</v>
      </c>
    </row>
    <row r="233" spans="1:6" ht="14.25" customHeight="1">
      <c r="A233" s="11"/>
      <c r="B233" s="6"/>
      <c r="C233" s="6"/>
      <c r="D233" s="11"/>
      <c r="E233" s="11"/>
      <c r="F233" s="11">
        <f>MONTH(Income!$A233)</f>
        <v>1</v>
      </c>
    </row>
    <row r="234" spans="1:6" ht="14.25" customHeight="1">
      <c r="A234" s="11"/>
      <c r="B234" s="6"/>
      <c r="C234" s="6"/>
      <c r="D234" s="11"/>
      <c r="E234" s="11"/>
      <c r="F234" s="11">
        <f>MONTH(Income!$A234)</f>
        <v>1</v>
      </c>
    </row>
    <row r="235" spans="1:6" ht="14.25" customHeight="1">
      <c r="A235" s="11"/>
      <c r="B235" s="6"/>
      <c r="C235" s="6"/>
      <c r="D235" s="11"/>
      <c r="E235" s="11"/>
      <c r="F235" s="11">
        <f>MONTH(Income!$A235)</f>
        <v>1</v>
      </c>
    </row>
    <row r="236" spans="1:6" ht="14.25" customHeight="1">
      <c r="A236" s="11"/>
      <c r="B236" s="6"/>
      <c r="C236" s="6"/>
      <c r="D236" s="11"/>
      <c r="E236" s="11"/>
      <c r="F236" s="11">
        <f>MONTH(Income!$A236)</f>
        <v>1</v>
      </c>
    </row>
    <row r="237" spans="1:6" ht="14.25" customHeight="1">
      <c r="A237" s="11"/>
      <c r="B237" s="6"/>
      <c r="C237" s="6"/>
      <c r="D237" s="11"/>
      <c r="E237" s="11"/>
      <c r="F237" s="11">
        <f>MONTH(Income!$A237)</f>
        <v>1</v>
      </c>
    </row>
    <row r="238" spans="1:6" ht="14.25" customHeight="1">
      <c r="A238" s="11"/>
      <c r="B238" s="6"/>
      <c r="C238" s="6"/>
      <c r="D238" s="11"/>
      <c r="E238" s="11"/>
      <c r="F238" s="11">
        <f>MONTH(Income!$A238)</f>
        <v>1</v>
      </c>
    </row>
    <row r="239" spans="1:6" ht="14.25" customHeight="1">
      <c r="A239" s="11"/>
      <c r="B239" s="6"/>
      <c r="C239" s="6"/>
      <c r="D239" s="11"/>
      <c r="E239" s="11"/>
      <c r="F239" s="11">
        <f>MONTH(Income!$A239)</f>
        <v>1</v>
      </c>
    </row>
    <row r="240" spans="1:6" ht="14.25" customHeight="1">
      <c r="A240" s="11"/>
      <c r="B240" s="6"/>
      <c r="C240" s="6"/>
      <c r="D240" s="11"/>
      <c r="E240" s="11"/>
      <c r="F240" s="11">
        <f>MONTH(Income!$A240)</f>
        <v>1</v>
      </c>
    </row>
    <row r="241" spans="1:6" ht="14.25" customHeight="1">
      <c r="A241" s="11"/>
      <c r="B241" s="6"/>
      <c r="C241" s="6"/>
      <c r="D241" s="11"/>
      <c r="E241" s="11"/>
      <c r="F241" s="11">
        <f>MONTH(Income!$A241)</f>
        <v>1</v>
      </c>
    </row>
    <row r="242" spans="1:6" ht="14.25" customHeight="1">
      <c r="A242" s="11"/>
      <c r="B242" s="6"/>
      <c r="C242" s="6"/>
      <c r="D242" s="11"/>
      <c r="E242" s="11"/>
      <c r="F242" s="11">
        <f>MONTH(Income!$A242)</f>
        <v>1</v>
      </c>
    </row>
    <row r="243" spans="1:6" ht="14.25" customHeight="1">
      <c r="A243" s="11"/>
      <c r="B243" s="6"/>
      <c r="C243" s="6"/>
      <c r="D243" s="11"/>
      <c r="E243" s="11"/>
      <c r="F243" s="11">
        <f>MONTH(Income!$A243)</f>
        <v>1</v>
      </c>
    </row>
    <row r="244" spans="1:6" ht="14.25" customHeight="1">
      <c r="A244" s="11"/>
      <c r="B244" s="6"/>
      <c r="C244" s="6"/>
      <c r="D244" s="11"/>
      <c r="E244" s="11"/>
      <c r="F244" s="11">
        <f>MONTH(Income!$A244)</f>
        <v>1</v>
      </c>
    </row>
    <row r="245" spans="1:6" ht="14.25" customHeight="1">
      <c r="A245" s="11"/>
      <c r="B245" s="6"/>
      <c r="C245" s="6"/>
      <c r="D245" s="11"/>
      <c r="E245" s="11"/>
      <c r="F245" s="11">
        <f>MONTH(Income!$A245)</f>
        <v>1</v>
      </c>
    </row>
    <row r="246" spans="1:6" ht="14.25" customHeight="1">
      <c r="A246" s="11"/>
      <c r="B246" s="6"/>
      <c r="C246" s="6"/>
      <c r="D246" s="11"/>
      <c r="E246" s="11"/>
      <c r="F246" s="11">
        <f>MONTH(Income!$A246)</f>
        <v>1</v>
      </c>
    </row>
    <row r="247" spans="1:6" ht="14.25" customHeight="1">
      <c r="A247" s="11"/>
      <c r="B247" s="6"/>
      <c r="C247" s="6"/>
      <c r="D247" s="11"/>
      <c r="E247" s="11"/>
      <c r="F247" s="11">
        <f>MONTH(Income!$A247)</f>
        <v>1</v>
      </c>
    </row>
    <row r="248" spans="1:6" ht="14.25" customHeight="1">
      <c r="A248" s="11"/>
      <c r="B248" s="6"/>
      <c r="C248" s="6"/>
      <c r="D248" s="11"/>
      <c r="E248" s="11"/>
      <c r="F248" s="11">
        <f>MONTH(Income!$A248)</f>
        <v>1</v>
      </c>
    </row>
    <row r="249" spans="1:6" ht="14.25" customHeight="1">
      <c r="A249" s="11"/>
      <c r="B249" s="6"/>
      <c r="C249" s="6"/>
      <c r="D249" s="11"/>
      <c r="E249" s="11"/>
      <c r="F249" s="11">
        <f>MONTH(Income!$A249)</f>
        <v>1</v>
      </c>
    </row>
    <row r="250" spans="1:6" ht="14.25" customHeight="1">
      <c r="A250" s="11"/>
      <c r="B250" s="6"/>
      <c r="C250" s="6"/>
      <c r="D250" s="11"/>
      <c r="E250" s="11"/>
      <c r="F250" s="11">
        <f>MONTH(Income!$A250)</f>
        <v>1</v>
      </c>
    </row>
    <row r="251" spans="1:6" ht="14.25" customHeight="1"/>
    <row r="252" spans="1:6" ht="14.25" customHeight="1">
      <c r="A252" s="66" t="s">
        <v>217</v>
      </c>
    </row>
    <row r="253" spans="1:6" ht="14.25" customHeight="1">
      <c r="A253" s="68" t="str">
        <f ca="1">CONCATENATE("The Small Business Development Center (SBDC) has prepared this financial statement as of ", TEXT(A258,"mm/dd/yyyy")," based on information and assumptions provided by management.")</f>
        <v>The Small Business Development Center (SBDC) has prepared this financial statement as of 08/28/2025 based on information and assumptions provided by management.</v>
      </c>
    </row>
    <row r="254" spans="1:6" ht="14.25" customHeight="1">
      <c r="A254" s="67" t="s">
        <v>218</v>
      </c>
    </row>
    <row r="255" spans="1:6" ht="14.25" customHeight="1">
      <c r="A255" s="67" t="s">
        <v>219</v>
      </c>
    </row>
    <row r="256" spans="1:6" ht="14.25" customHeight="1"/>
    <row r="257" spans="1:1" ht="14.25" customHeight="1"/>
    <row r="258" spans="1:1" ht="14.25" customHeight="1">
      <c r="A258" s="69">
        <f ca="1">TODAY()</f>
        <v>45897</v>
      </c>
    </row>
    <row r="259" spans="1:1" ht="14.25" customHeight="1"/>
    <row r="260" spans="1:1" ht="14.25" customHeight="1"/>
    <row r="261" spans="1:1" ht="14.25" customHeight="1"/>
    <row r="262" spans="1:1" ht="14.25" customHeight="1"/>
    <row r="263" spans="1:1" ht="14.25" customHeight="1"/>
    <row r="264" spans="1:1" ht="14.25" customHeight="1"/>
    <row r="265" spans="1:1" ht="14.25" customHeight="1"/>
    <row r="266" spans="1:1" ht="14.25" customHeight="1"/>
    <row r="267" spans="1:1" ht="14.25" customHeight="1"/>
    <row r="268" spans="1:1" ht="14.25" customHeight="1"/>
    <row r="269" spans="1:1" ht="14.25" customHeight="1"/>
    <row r="270" spans="1:1" ht="14.25" customHeight="1"/>
    <row r="271" spans="1:1" ht="14.25" customHeight="1"/>
    <row r="272" spans="1:1"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sheetData>
  <dataValidations count="2">
    <dataValidation type="date" allowBlank="1" showInputMessage="1" showErrorMessage="1" prompt="Date Error - Please enter a valid date. Example: 4/27/2021" sqref="A16:A250" xr:uid="{00000000-0002-0000-0200-000000000000}">
      <formula1>36526</formula1>
      <formula2>55153</formula2>
    </dataValidation>
    <dataValidation type="decimal" operator="greaterThanOrEqual" allowBlank="1" showInputMessage="1" showErrorMessage="1" prompt="Number Error - Please enter a decimal number. Example: 152.08. Negative values are not allowed. Enter expenses in the Expense tab. " sqref="C6:C250 B16:B250" xr:uid="{00000000-0002-0000-0200-000001000000}">
      <formula1>0</formula1>
    </dataValidation>
  </dataValidations>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P1000"/>
  <sheetViews>
    <sheetView zoomScale="145" zoomScaleNormal="145" workbookViewId="0">
      <pane xSplit="1" ySplit="2" topLeftCell="B3" activePane="bottomRight" state="frozen"/>
      <selection pane="topRight" activeCell="B1" sqref="B1"/>
      <selection pane="bottomLeft" activeCell="A3" sqref="A3"/>
      <selection pane="bottomRight" activeCell="E28" sqref="E28"/>
    </sheetView>
  </sheetViews>
  <sheetFormatPr defaultColWidth="14.44140625" defaultRowHeight="15" customHeight="1"/>
  <cols>
    <col min="1" max="1" width="21.88671875" customWidth="1"/>
    <col min="2" max="2" width="8.33203125" customWidth="1"/>
    <col min="3" max="26" width="8.6640625" customWidth="1"/>
  </cols>
  <sheetData>
    <row r="1" spans="1:16" ht="14.25" customHeight="1">
      <c r="A1" s="11" t="str">
        <f>Expenses!A1</f>
        <v>Born Sippy Events</v>
      </c>
      <c r="B1" s="4">
        <f>Expenses!A2</f>
        <v>2025</v>
      </c>
    </row>
    <row r="2" spans="1:16" ht="14.25" customHeight="1">
      <c r="A2" s="13" t="s">
        <v>34</v>
      </c>
      <c r="B2" s="14" t="s">
        <v>35</v>
      </c>
      <c r="C2" s="15" t="s">
        <v>36</v>
      </c>
      <c r="D2" s="15" t="s">
        <v>37</v>
      </c>
      <c r="E2" s="15" t="s">
        <v>38</v>
      </c>
      <c r="F2" s="15" t="s">
        <v>39</v>
      </c>
      <c r="G2" s="15" t="s">
        <v>40</v>
      </c>
      <c r="H2" s="15" t="s">
        <v>41</v>
      </c>
      <c r="I2" s="15" t="s">
        <v>42</v>
      </c>
      <c r="J2" s="15" t="s">
        <v>43</v>
      </c>
      <c r="K2" s="15" t="s">
        <v>44</v>
      </c>
      <c r="L2" s="15" t="s">
        <v>45</v>
      </c>
      <c r="M2" s="15" t="s">
        <v>46</v>
      </c>
      <c r="N2" s="15" t="s">
        <v>47</v>
      </c>
      <c r="O2" s="16" t="s">
        <v>48</v>
      </c>
    </row>
    <row r="3" spans="1:16" ht="14.25" customHeight="1">
      <c r="A3" s="17" t="s">
        <v>49</v>
      </c>
      <c r="B3" s="18">
        <v>0</v>
      </c>
      <c r="C3" s="19">
        <f t="shared" ref="C3:N3" si="0">B57</f>
        <v>0</v>
      </c>
      <c r="D3" s="19">
        <f t="shared" si="0"/>
        <v>597.1</v>
      </c>
      <c r="E3" s="19">
        <f t="shared" si="0"/>
        <v>1637.6</v>
      </c>
      <c r="F3" s="19">
        <f t="shared" si="0"/>
        <v>2179.1</v>
      </c>
      <c r="G3" s="19">
        <f t="shared" si="0"/>
        <v>2490.0500000000002</v>
      </c>
      <c r="H3" s="19">
        <f t="shared" si="0"/>
        <v>2490.0500000000002</v>
      </c>
      <c r="I3" s="19">
        <f t="shared" si="0"/>
        <v>2490.0500000000002</v>
      </c>
      <c r="J3" s="19">
        <f t="shared" si="0"/>
        <v>2490.0500000000002</v>
      </c>
      <c r="K3" s="19">
        <f t="shared" si="0"/>
        <v>2490.0500000000002</v>
      </c>
      <c r="L3" s="19">
        <f t="shared" si="0"/>
        <v>2490.0500000000002</v>
      </c>
      <c r="M3" s="19">
        <f t="shared" si="0"/>
        <v>2490.0500000000002</v>
      </c>
      <c r="N3" s="19">
        <f t="shared" si="0"/>
        <v>2490.0500000000002</v>
      </c>
      <c r="O3" s="20"/>
    </row>
    <row r="4" spans="1:16" ht="14.25" customHeight="1">
      <c r="A4" s="21" t="s">
        <v>50</v>
      </c>
      <c r="B4" s="22"/>
      <c r="C4" s="23"/>
      <c r="D4" s="23"/>
      <c r="E4" s="23"/>
      <c r="F4" s="23"/>
      <c r="G4" s="23"/>
      <c r="H4" s="23"/>
      <c r="I4" s="23"/>
      <c r="J4" s="23"/>
      <c r="K4" s="23"/>
      <c r="L4" s="23"/>
      <c r="M4" s="23"/>
      <c r="N4" s="23"/>
      <c r="O4" s="23"/>
    </row>
    <row r="5" spans="1:16" ht="14.25" customHeight="1">
      <c r="A5" s="17" t="s">
        <v>32</v>
      </c>
      <c r="B5" s="24"/>
      <c r="C5" s="25">
        <f>Income!K26</f>
        <v>1130</v>
      </c>
      <c r="D5" s="25">
        <f>Income!L26</f>
        <v>1430</v>
      </c>
      <c r="E5" s="25">
        <f>Income!M26</f>
        <v>1075</v>
      </c>
      <c r="F5" s="25">
        <f>Income!N26</f>
        <v>765</v>
      </c>
      <c r="G5" s="25">
        <f>Income!O26</f>
        <v>0</v>
      </c>
      <c r="H5" s="25">
        <f>Income!P26</f>
        <v>0</v>
      </c>
      <c r="I5" s="25">
        <f>Income!Q26</f>
        <v>0</v>
      </c>
      <c r="J5" s="25">
        <f>Income!R26</f>
        <v>0</v>
      </c>
      <c r="K5" s="25">
        <f>Income!S26</f>
        <v>0</v>
      </c>
      <c r="L5" s="25">
        <f>Income!T26</f>
        <v>0</v>
      </c>
      <c r="M5" s="25">
        <f>Income!U26</f>
        <v>0</v>
      </c>
      <c r="N5" s="25">
        <f>Income!V26</f>
        <v>0</v>
      </c>
      <c r="O5" s="26">
        <f t="shared" ref="O5:O6" si="1">SUM(C5:N5)</f>
        <v>4400</v>
      </c>
    </row>
    <row r="6" spans="1:16" ht="14.25" customHeight="1">
      <c r="A6" s="17" t="s">
        <v>33</v>
      </c>
      <c r="B6" s="24"/>
      <c r="C6" s="25">
        <f>Income!K27</f>
        <v>0</v>
      </c>
      <c r="D6" s="25">
        <f>Income!L27</f>
        <v>0</v>
      </c>
      <c r="E6" s="25">
        <f>Income!M27</f>
        <v>0</v>
      </c>
      <c r="F6" s="25">
        <f>Income!N27</f>
        <v>0</v>
      </c>
      <c r="G6" s="25">
        <f>Income!O27</f>
        <v>0</v>
      </c>
      <c r="H6" s="25">
        <f>Income!P27</f>
        <v>0</v>
      </c>
      <c r="I6" s="25">
        <f>Income!Q27</f>
        <v>0</v>
      </c>
      <c r="J6" s="25">
        <f>Income!R27</f>
        <v>0</v>
      </c>
      <c r="K6" s="25">
        <f>Income!S27</f>
        <v>0</v>
      </c>
      <c r="L6" s="25">
        <f>Income!T27</f>
        <v>0</v>
      </c>
      <c r="M6" s="25">
        <f>Income!U27</f>
        <v>0</v>
      </c>
      <c r="N6" s="25">
        <f>Income!V27</f>
        <v>0</v>
      </c>
      <c r="O6" s="26">
        <f t="shared" si="1"/>
        <v>0</v>
      </c>
    </row>
    <row r="7" spans="1:16" ht="14.25" customHeight="1">
      <c r="A7" s="27" t="s">
        <v>51</v>
      </c>
      <c r="B7" s="28"/>
      <c r="C7" s="29">
        <f>SUM(C3:C6)</f>
        <v>1130</v>
      </c>
      <c r="D7" s="29">
        <f t="shared" ref="D7:N7" si="2">SUM(D3:D5)</f>
        <v>2027.1</v>
      </c>
      <c r="E7" s="29">
        <f t="shared" si="2"/>
        <v>2712.6</v>
      </c>
      <c r="F7" s="29">
        <f t="shared" si="2"/>
        <v>2944.1</v>
      </c>
      <c r="G7" s="29">
        <f t="shared" si="2"/>
        <v>2490.0500000000002</v>
      </c>
      <c r="H7" s="29">
        <f t="shared" si="2"/>
        <v>2490.0500000000002</v>
      </c>
      <c r="I7" s="29">
        <f t="shared" si="2"/>
        <v>2490.0500000000002</v>
      </c>
      <c r="J7" s="29">
        <f t="shared" si="2"/>
        <v>2490.0500000000002</v>
      </c>
      <c r="K7" s="29">
        <f t="shared" si="2"/>
        <v>2490.0500000000002</v>
      </c>
      <c r="L7" s="29">
        <f t="shared" si="2"/>
        <v>2490.0500000000002</v>
      </c>
      <c r="M7" s="29">
        <f t="shared" si="2"/>
        <v>2490.0500000000002</v>
      </c>
      <c r="N7" s="29">
        <f t="shared" si="2"/>
        <v>2490.0500000000002</v>
      </c>
      <c r="O7" s="30">
        <f>SUM(O5:O6)+B3</f>
        <v>4400</v>
      </c>
    </row>
    <row r="8" spans="1:16" ht="14.25" customHeight="1">
      <c r="A8" s="21" t="s">
        <v>52</v>
      </c>
      <c r="B8" s="22"/>
      <c r="C8" s="31"/>
      <c r="D8" s="31"/>
      <c r="E8" s="31"/>
      <c r="F8" s="31"/>
      <c r="G8" s="31"/>
      <c r="H8" s="31"/>
      <c r="I8" s="31"/>
      <c r="J8" s="31"/>
      <c r="K8" s="31"/>
      <c r="L8" s="31"/>
      <c r="M8" s="31"/>
      <c r="N8" s="31"/>
      <c r="O8" s="32"/>
    </row>
    <row r="9" spans="1:16" ht="14.25" customHeight="1">
      <c r="A9" s="17" t="s">
        <v>53</v>
      </c>
      <c r="B9" s="24"/>
      <c r="C9" s="25">
        <f>SUMIFS(Expenses!$B$6:$B$200,Expenses!$G$6:$G$200,1,Expenses!$C$6:$C$200,'Profit &amp; Loss Report'!$A9)</f>
        <v>45</v>
      </c>
      <c r="D9" s="25">
        <f>SUMIFS(Expenses!$B$6:$B$200,Expenses!$G$6:$G$200,2,Expenses!$C$6:$C$200,'Profit &amp; Loss Report'!$A9)</f>
        <v>35</v>
      </c>
      <c r="E9" s="25">
        <f>SUMIFS(Expenses!$B$6:$B$200,Expenses!$G$6:$G$200,3,Expenses!$C$6:$C$200,'Profit &amp; Loss Report'!$A9)</f>
        <v>50</v>
      </c>
      <c r="F9" s="25">
        <f>SUMIFS(Expenses!$B$6:$B$200,Expenses!$G$6:$G$200,4,Expenses!$C$6:$C$200,'Profit &amp; Loss Report'!$A9)</f>
        <v>85</v>
      </c>
      <c r="G9" s="25">
        <f>SUMIFS(Expenses!$B$6:$B$200,Expenses!$G$6:$G$200,5,Expenses!$C$6:$C$200,'Profit &amp; Loss Report'!$A9)</f>
        <v>0</v>
      </c>
      <c r="H9" s="25">
        <f>SUMIFS(Expenses!$B$6:$B$200,Expenses!$G$6:$G$200,6,Expenses!$C$6:$C$200,'Profit &amp; Loss Report'!$A9)</f>
        <v>0</v>
      </c>
      <c r="I9" s="25">
        <f>SUMIFS(Expenses!$B$6:$B$200,Expenses!$G$6:$G$200,7,Expenses!$C$6:$C$200,'Profit &amp; Loss Report'!$A9)</f>
        <v>0</v>
      </c>
      <c r="J9" s="25">
        <f>SUMIFS(Expenses!$B$6:$B$200,Expenses!$G$6:$G$200,8,Expenses!$C$6:$C$200,'Profit &amp; Loss Report'!$A9)</f>
        <v>0</v>
      </c>
      <c r="K9" s="25">
        <f>SUMIFS(Expenses!$B$6:$B$200,Expenses!$G$6:$G$200,9,Expenses!$C$6:$C$200,'Profit &amp; Loss Report'!$A9)</f>
        <v>0</v>
      </c>
      <c r="L9" s="25">
        <f>SUMIFS(Expenses!$B$6:$B$200,Expenses!$G$6:$G$200,10,Expenses!$C$6:$C$200,'Profit &amp; Loss Report'!$A9)</f>
        <v>0</v>
      </c>
      <c r="M9" s="25">
        <f>SUMIFS(Expenses!$B$6:$B$200,Expenses!$G$6:$G$200,11,Expenses!$C$6:$C$200,'Profit &amp; Loss Report'!$A9)</f>
        <v>0</v>
      </c>
      <c r="N9" s="25">
        <f>SUMIFS(Expenses!$B$6:$B$200,Expenses!$G$6:$G$200,12,Expenses!$C$6:$C$200,'Profit &amp; Loss Report'!$A9)</f>
        <v>0</v>
      </c>
      <c r="O9" s="26">
        <f t="shared" ref="O9:O56" si="3">SUM(C9:N9)</f>
        <v>215</v>
      </c>
    </row>
    <row r="10" spans="1:16" ht="14.25" customHeight="1">
      <c r="A10" s="17" t="s">
        <v>54</v>
      </c>
      <c r="B10" s="24"/>
      <c r="C10" s="25">
        <f>SUMIFS(Expenses!$B$6:$B$200,Expenses!$G$6:$G$200,1,Expenses!$C$6:$C$200,'Profit &amp; Loss Report'!$A10)</f>
        <v>0</v>
      </c>
      <c r="D10" s="25">
        <f>SUMIFS(Expenses!$B$6:$B$200,Expenses!$G$6:$G$200,2,Expenses!$C$6:$C$200,'Profit &amp; Loss Report'!$A10)</f>
        <v>75</v>
      </c>
      <c r="E10" s="25">
        <f>SUMIFS(Expenses!$B$6:$B$200,Expenses!$G$6:$G$200,3,Expenses!$C$6:$C$200,'Profit &amp; Loss Report'!$A10)</f>
        <v>0</v>
      </c>
      <c r="F10" s="25">
        <f>SUMIFS(Expenses!$B$6:$B$200,Expenses!$G$6:$G$200,4,Expenses!$C$6:$C$200,'Profit &amp; Loss Report'!$A10)</f>
        <v>0</v>
      </c>
      <c r="G10" s="25">
        <f>SUMIFS(Expenses!$B$6:$B$200,Expenses!$G$6:$G$200,5,Expenses!$C$6:$C$200,'Profit &amp; Loss Report'!$A10)</f>
        <v>0</v>
      </c>
      <c r="H10" s="25">
        <f>SUMIFS(Expenses!$B$6:$B$200,Expenses!$G$6:$G$200,6,Expenses!$C$6:$C$200,'Profit &amp; Loss Report'!$A10)</f>
        <v>0</v>
      </c>
      <c r="I10" s="25">
        <f>SUMIFS(Expenses!$B$6:$B$200,Expenses!$G$6:$G$200,7,Expenses!$C$6:$C$200,'Profit &amp; Loss Report'!$A10)</f>
        <v>0</v>
      </c>
      <c r="J10" s="25">
        <f>SUMIFS(Expenses!$B$6:$B$200,Expenses!$G$6:$G$200,8,Expenses!$C$6:$C$200,'Profit &amp; Loss Report'!$A10)</f>
        <v>0</v>
      </c>
      <c r="K10" s="25">
        <f>SUMIFS(Expenses!$B$6:$B$200,Expenses!$G$6:$G$200,9,Expenses!$C$6:$C$200,'Profit &amp; Loss Report'!$A10)</f>
        <v>0</v>
      </c>
      <c r="L10" s="25">
        <f>SUMIFS(Expenses!$B$6:$B$200,Expenses!$G$6:$G$200,10,Expenses!$C$6:$C$200,'Profit &amp; Loss Report'!$A10)</f>
        <v>0</v>
      </c>
      <c r="M10" s="25">
        <f>SUMIFS(Expenses!$B$6:$B$200,Expenses!$G$6:$G$200,11,Expenses!$C$6:$C$200,'Profit &amp; Loss Report'!$A10)</f>
        <v>0</v>
      </c>
      <c r="N10" s="25">
        <f>SUMIFS(Expenses!$B$6:$B$200,Expenses!$G$6:$G$200,12,Expenses!$C$6:$C$200,'Profit &amp; Loss Report'!$A10)</f>
        <v>0</v>
      </c>
      <c r="O10" s="26">
        <f t="shared" si="3"/>
        <v>75</v>
      </c>
    </row>
    <row r="11" spans="1:16" ht="14.25" customHeight="1">
      <c r="A11" s="17" t="s">
        <v>55</v>
      </c>
      <c r="B11" s="24"/>
      <c r="C11" s="25">
        <f>SUMIFS(Expenses!$B$6:$B$200,Expenses!$G$6:$G$200,1,Expenses!$C$6:$C$200,'Profit &amp; Loss Report'!$A11)</f>
        <v>12</v>
      </c>
      <c r="D11" s="25">
        <f>SUMIFS(Expenses!$B$6:$B$200,Expenses!$G$6:$G$200,2,Expenses!$C$6:$C$200,'Profit &amp; Loss Report'!$A11)</f>
        <v>12</v>
      </c>
      <c r="E11" s="25">
        <f>SUMIFS(Expenses!$B$6:$B$200,Expenses!$G$6:$G$200,3,Expenses!$C$6:$C$200,'Profit &amp; Loss Report'!$A11)</f>
        <v>12</v>
      </c>
      <c r="F11" s="25">
        <f>SUMIFS(Expenses!$B$6:$B$200,Expenses!$G$6:$G$200,4,Expenses!$C$6:$C$200,'Profit &amp; Loss Report'!$A11)</f>
        <v>12</v>
      </c>
      <c r="G11" s="25">
        <f>SUMIFS(Expenses!$B$6:$B$200,Expenses!$G$6:$G$200,5,Expenses!$C$6:$C$200,'Profit &amp; Loss Report'!$A11)</f>
        <v>0</v>
      </c>
      <c r="H11" s="25">
        <f>SUMIFS(Expenses!$B$6:$B$200,Expenses!$G$6:$G$200,6,Expenses!$C$6:$C$200,'Profit &amp; Loss Report'!$A11)</f>
        <v>0</v>
      </c>
      <c r="I11" s="25">
        <f>SUMIFS(Expenses!$B$6:$B$200,Expenses!$G$6:$G$200,7,Expenses!$C$6:$C$200,'Profit &amp; Loss Report'!$A11)</f>
        <v>0</v>
      </c>
      <c r="J11" s="25">
        <f>SUMIFS(Expenses!$B$6:$B$200,Expenses!$G$6:$G$200,8,Expenses!$C$6:$C$200,'Profit &amp; Loss Report'!$A11)</f>
        <v>0</v>
      </c>
      <c r="K11" s="25">
        <f>SUMIFS(Expenses!$B$6:$B$200,Expenses!$G$6:$G$200,9,Expenses!$C$6:$C$200,'Profit &amp; Loss Report'!$A11)</f>
        <v>0</v>
      </c>
      <c r="L11" s="25">
        <f>SUMIFS(Expenses!$B$6:$B$200,Expenses!$G$6:$G$200,10,Expenses!$C$6:$C$200,'Profit &amp; Loss Report'!$A11)</f>
        <v>0</v>
      </c>
      <c r="M11" s="25">
        <f>SUMIFS(Expenses!$B$6:$B$200,Expenses!$G$6:$G$200,11,Expenses!$C$6:$C$200,'Profit &amp; Loss Report'!$A11)</f>
        <v>0</v>
      </c>
      <c r="N11" s="25">
        <f>SUMIFS(Expenses!$B$6:$B$200,Expenses!$G$6:$G$200,12,Expenses!$C$6:$C$200,'Profit &amp; Loss Report'!$A11)</f>
        <v>0</v>
      </c>
      <c r="O11" s="26">
        <f t="shared" si="3"/>
        <v>48</v>
      </c>
    </row>
    <row r="12" spans="1:16" ht="14.25" customHeight="1">
      <c r="A12" s="17" t="s">
        <v>56</v>
      </c>
      <c r="B12" s="24"/>
      <c r="C12" s="25">
        <f>SUMIFS(Expenses!$B$6:$B$200,Expenses!$G$6:$G$200,1,Expenses!$C$6:$C$200,'Profit &amp; Loss Report'!$A12)</f>
        <v>0</v>
      </c>
      <c r="D12" s="25">
        <f>SUMIFS(Expenses!$B$6:$B$200,Expenses!$G$6:$G$200,2,Expenses!$C$6:$C$200,'Profit &amp; Loss Report'!$A12)</f>
        <v>0</v>
      </c>
      <c r="E12" s="25">
        <f>SUMIFS(Expenses!$B$6:$B$200,Expenses!$G$6:$G$200,3,Expenses!$C$6:$C$200,'Profit &amp; Loss Report'!$A12)</f>
        <v>0</v>
      </c>
      <c r="F12" s="25">
        <f>SUMIFS(Expenses!$B$6:$B$200,Expenses!$G$6:$G$200,4,Expenses!$C$6:$C$200,'Profit &amp; Loss Report'!$A12)</f>
        <v>0</v>
      </c>
      <c r="G12" s="25">
        <f>SUMIFS(Expenses!$B$6:$B$200,Expenses!$G$6:$G$200,5,Expenses!$C$6:$C$200,'Profit &amp; Loss Report'!$A12)</f>
        <v>0</v>
      </c>
      <c r="H12" s="25">
        <f>SUMIFS(Expenses!$B$6:$B$200,Expenses!$G$6:$G$200,6,Expenses!$C$6:$C$200,'Profit &amp; Loss Report'!$A12)</f>
        <v>0</v>
      </c>
      <c r="I12" s="25">
        <f>SUMIFS(Expenses!$B$6:$B$200,Expenses!$G$6:$G$200,7,Expenses!$C$6:$C$200,'Profit &amp; Loss Report'!$A12)</f>
        <v>0</v>
      </c>
      <c r="J12" s="25">
        <f>SUMIFS(Expenses!$B$6:$B$200,Expenses!$G$6:$G$200,8,Expenses!$C$6:$C$200,'Profit &amp; Loss Report'!$A12)</f>
        <v>0</v>
      </c>
      <c r="K12" s="25">
        <f>SUMIFS(Expenses!$B$6:$B$200,Expenses!$G$6:$G$200,9,Expenses!$C$6:$C$200,'Profit &amp; Loss Report'!$A12)</f>
        <v>0</v>
      </c>
      <c r="L12" s="25">
        <f>SUMIFS(Expenses!$B$6:$B$200,Expenses!$G$6:$G$200,10,Expenses!$C$6:$C$200,'Profit &amp; Loss Report'!$A12)</f>
        <v>0</v>
      </c>
      <c r="M12" s="25">
        <f>SUMIFS(Expenses!$B$6:$B$200,Expenses!$G$6:$G$200,11,Expenses!$C$6:$C$200,'Profit &amp; Loss Report'!$A12)</f>
        <v>0</v>
      </c>
      <c r="N12" s="25">
        <f>SUMIFS(Expenses!$B$6:$B$200,Expenses!$G$6:$G$200,12,Expenses!$C$6:$C$200,'Profit &amp; Loss Report'!$A12)</f>
        <v>0</v>
      </c>
      <c r="O12" s="26">
        <f t="shared" si="3"/>
        <v>0</v>
      </c>
      <c r="P12" s="33"/>
    </row>
    <row r="13" spans="1:16" ht="14.25" customHeight="1">
      <c r="A13" s="17" t="s">
        <v>57</v>
      </c>
      <c r="B13" s="24"/>
      <c r="C13" s="25">
        <f>SUMIFS(Expenses!$B$6:$B$200,Expenses!$G$6:$G$200,1,Expenses!$C$6:$C$200,'Profit &amp; Loss Report'!$A13)</f>
        <v>60</v>
      </c>
      <c r="D13" s="80">
        <f>SUMIFS(Expenses!$B$6:$B$200,Expenses!$G$6:$G$200,2,Expenses!$C$6:$C$200,'Profit &amp; Loss Report'!$A13)</f>
        <v>0</v>
      </c>
      <c r="E13" s="25">
        <f>SUMIFS(Expenses!$B$6:$B$200,Expenses!$G$6:$G$200,3,Expenses!$C$6:$C$200,'Profit &amp; Loss Report'!$A13)</f>
        <v>60</v>
      </c>
      <c r="F13" s="25">
        <f>SUMIFS(Expenses!$B$6:$B$200,Expenses!$G$6:$G$200,4,Expenses!$C$6:$C$200,'Profit &amp; Loss Report'!$A13)</f>
        <v>60</v>
      </c>
      <c r="G13" s="25">
        <f>SUMIFS(Expenses!$B$6:$B$200,Expenses!$G$6:$G$200,5,Expenses!$C$6:$C$200,'Profit &amp; Loss Report'!$A13)</f>
        <v>0</v>
      </c>
      <c r="H13" s="25">
        <f>SUMIFS(Expenses!$B$6:$B$200,Expenses!$G$6:$G$200,6,Expenses!$C$6:$C$200,'Profit &amp; Loss Report'!$A13)</f>
        <v>0</v>
      </c>
      <c r="I13" s="25">
        <f>SUMIFS(Expenses!$B$6:$B$200,Expenses!$G$6:$G$200,7,Expenses!$C$6:$C$200,'Profit &amp; Loss Report'!$A13)</f>
        <v>0</v>
      </c>
      <c r="J13" s="25">
        <f>SUMIFS(Expenses!$B$6:$B$200,Expenses!$G$6:$G$200,8,Expenses!$C$6:$C$200,'Profit &amp; Loss Report'!$A13)</f>
        <v>0</v>
      </c>
      <c r="K13" s="25">
        <f>SUMIFS(Expenses!$B$6:$B$200,Expenses!$G$6:$G$200,9,Expenses!$C$6:$C$200,'Profit &amp; Loss Report'!$A13)</f>
        <v>0</v>
      </c>
      <c r="L13" s="25">
        <f>SUMIFS(Expenses!$B$6:$B$200,Expenses!$G$6:$G$200,10,Expenses!$C$6:$C$200,'Profit &amp; Loss Report'!$A13)</f>
        <v>0</v>
      </c>
      <c r="M13" s="25">
        <f>SUMIFS(Expenses!$B$6:$B$200,Expenses!$G$6:$G$200,11,Expenses!$C$6:$C$200,'Profit &amp; Loss Report'!$A13)</f>
        <v>0</v>
      </c>
      <c r="N13" s="25">
        <f>SUMIFS(Expenses!$B$6:$B$200,Expenses!$G$6:$G$200,12,Expenses!$C$6:$C$200,'Profit &amp; Loss Report'!$A13)</f>
        <v>0</v>
      </c>
      <c r="O13" s="26">
        <f t="shared" si="3"/>
        <v>180</v>
      </c>
      <c r="P13" s="33"/>
    </row>
    <row r="14" spans="1:16" ht="14.25" customHeight="1">
      <c r="A14" s="17" t="s">
        <v>58</v>
      </c>
      <c r="B14" s="24"/>
      <c r="C14" s="25">
        <f>SUMIFS(Expenses!$B$6:$B$200,Expenses!$G$6:$G$200,1,Expenses!$C$6:$C$200,'Profit &amp; Loss Report'!$A14)</f>
        <v>0</v>
      </c>
      <c r="D14" s="25">
        <f>SUMIFS(Expenses!$B$6:$B$200,Expenses!$G$6:$G$200,2,Expenses!$C$6:$C$200,'Profit &amp; Loss Report'!$A14)</f>
        <v>0</v>
      </c>
      <c r="E14" s="25">
        <f>SUMIFS(Expenses!$B$6:$B$200,Expenses!$G$6:$G$200,3,Expenses!$C$6:$C$200,'Profit &amp; Loss Report'!$A14)</f>
        <v>0</v>
      </c>
      <c r="F14" s="25">
        <f>SUMIFS(Expenses!$B$6:$B$200,Expenses!$G$6:$G$200,4,Expenses!$C$6:$C$200,'Profit &amp; Loss Report'!$A14)</f>
        <v>0</v>
      </c>
      <c r="G14" s="25">
        <f>SUMIFS(Expenses!$B$6:$B$200,Expenses!$G$6:$G$200,5,Expenses!$C$6:$C$200,'Profit &amp; Loss Report'!$A14)</f>
        <v>0</v>
      </c>
      <c r="H14" s="25">
        <f>SUMIFS(Expenses!$B$6:$B$200,Expenses!$G$6:$G$200,6,Expenses!$C$6:$C$200,'Profit &amp; Loss Report'!$A14)</f>
        <v>0</v>
      </c>
      <c r="I14" s="25">
        <f>SUMIFS(Expenses!$B$6:$B$200,Expenses!$G$6:$G$200,7,Expenses!$C$6:$C$200,'Profit &amp; Loss Report'!$A14)</f>
        <v>0</v>
      </c>
      <c r="J14" s="25">
        <f>SUMIFS(Expenses!$B$6:$B$200,Expenses!$G$6:$G$200,8,Expenses!$C$6:$C$200,'Profit &amp; Loss Report'!$A14)</f>
        <v>0</v>
      </c>
      <c r="K14" s="25">
        <f>SUMIFS(Expenses!$B$6:$B$200,Expenses!$G$6:$G$200,9,Expenses!$C$6:$C$200,'Profit &amp; Loss Report'!$A14)</f>
        <v>0</v>
      </c>
      <c r="L14" s="25">
        <f>SUMIFS(Expenses!$B$6:$B$200,Expenses!$G$6:$G$200,10,Expenses!$C$6:$C$200,'Profit &amp; Loss Report'!$A14)</f>
        <v>0</v>
      </c>
      <c r="M14" s="25">
        <f>SUMIFS(Expenses!$B$6:$B$200,Expenses!$G$6:$G$200,11,Expenses!$C$6:$C$200,'Profit &amp; Loss Report'!$A14)</f>
        <v>0</v>
      </c>
      <c r="N14" s="25">
        <f>SUMIFS(Expenses!$B$6:$B$200,Expenses!$G$6:$G$200,12,Expenses!$C$6:$C$200,'Profit &amp; Loss Report'!$A14)</f>
        <v>0</v>
      </c>
      <c r="O14" s="26">
        <f t="shared" si="3"/>
        <v>0</v>
      </c>
      <c r="P14" s="33"/>
    </row>
    <row r="15" spans="1:16" ht="14.25" customHeight="1">
      <c r="A15" s="17" t="s">
        <v>59</v>
      </c>
      <c r="B15" s="24"/>
      <c r="C15" s="25">
        <f>SUMIFS(Expenses!$B$6:$B$200,Expenses!$G$6:$G$200,1,Expenses!$C$6:$C$200,'Profit &amp; Loss Report'!$A15)</f>
        <v>0</v>
      </c>
      <c r="D15" s="25">
        <f>SUMIFS(Expenses!$B$6:$B$200,Expenses!$G$6:$G$200,2,Expenses!$C$6:$C$200,'Profit &amp; Loss Report'!$A15)</f>
        <v>0</v>
      </c>
      <c r="E15" s="25">
        <f>SUMIFS(Expenses!$B$6:$B$200,Expenses!$G$6:$G$200,3,Expenses!$C$6:$C$200,'Profit &amp; Loss Report'!$A15)</f>
        <v>0</v>
      </c>
      <c r="F15" s="25">
        <f>SUMIFS(Expenses!$B$6:$B$200,Expenses!$G$6:$G$200,4,Expenses!$C$6:$C$200,'Profit &amp; Loss Report'!$A15)</f>
        <v>0</v>
      </c>
      <c r="G15" s="25">
        <f>SUMIFS(Expenses!$B$6:$B$200,Expenses!$G$6:$G$200,5,Expenses!$C$6:$C$200,'Profit &amp; Loss Report'!$A15)</f>
        <v>0</v>
      </c>
      <c r="H15" s="25">
        <f>SUMIFS(Expenses!$B$6:$B$200,Expenses!$G$6:$G$200,6,Expenses!$C$6:$C$200,'Profit &amp; Loss Report'!$A15)</f>
        <v>0</v>
      </c>
      <c r="I15" s="25">
        <f>SUMIFS(Expenses!$B$6:$B$200,Expenses!$G$6:$G$200,7,Expenses!$C$6:$C$200,'Profit &amp; Loss Report'!$A15)</f>
        <v>0</v>
      </c>
      <c r="J15" s="25">
        <f>SUMIFS(Expenses!$B$6:$B$200,Expenses!$G$6:$G$200,8,Expenses!$C$6:$C$200,'Profit &amp; Loss Report'!$A15)</f>
        <v>0</v>
      </c>
      <c r="K15" s="25">
        <f>SUMIFS(Expenses!$B$6:$B$200,Expenses!$G$6:$G$200,9,Expenses!$C$6:$C$200,'Profit &amp; Loss Report'!$A15)</f>
        <v>0</v>
      </c>
      <c r="L15" s="25">
        <f>SUMIFS(Expenses!$B$6:$B$200,Expenses!$G$6:$G$200,10,Expenses!$C$6:$C$200,'Profit &amp; Loss Report'!$A15)</f>
        <v>0</v>
      </c>
      <c r="M15" s="25">
        <f>SUMIFS(Expenses!$B$6:$B$200,Expenses!$G$6:$G$200,11,Expenses!$C$6:$C$200,'Profit &amp; Loss Report'!$A15)</f>
        <v>0</v>
      </c>
      <c r="N15" s="25">
        <f>SUMIFS(Expenses!$B$6:$B$200,Expenses!$G$6:$G$200,12,Expenses!$C$6:$C$200,'Profit &amp; Loss Report'!$A15)</f>
        <v>0</v>
      </c>
      <c r="O15" s="26">
        <f t="shared" si="3"/>
        <v>0</v>
      </c>
      <c r="P15" s="33"/>
    </row>
    <row r="16" spans="1:16" ht="14.25" customHeight="1">
      <c r="A16" s="17" t="s">
        <v>60</v>
      </c>
      <c r="B16" s="24"/>
      <c r="C16" s="25">
        <f>SUMIFS(Expenses!$B$6:$B$200,Expenses!$G$6:$G$200,1,Expenses!$C$6:$C$200,'Profit &amp; Loss Report'!$A16)</f>
        <v>0</v>
      </c>
      <c r="D16" s="25">
        <f>SUMIFS(Expenses!$B$6:$B$200,Expenses!$G$6:$G$200,2,Expenses!$C$6:$C$200,'Profit &amp; Loss Report'!$A16)</f>
        <v>0</v>
      </c>
      <c r="E16" s="25">
        <f>SUMIFS(Expenses!$B$6:$B$200,Expenses!$G$6:$G$200,3,Expenses!$C$6:$C$200,'Profit &amp; Loss Report'!$A16)</f>
        <v>0</v>
      </c>
      <c r="F16" s="25">
        <f>SUMIFS(Expenses!$B$6:$B$200,Expenses!$G$6:$G$200,4,Expenses!$C$6:$C$200,'Profit &amp; Loss Report'!$A16)</f>
        <v>0</v>
      </c>
      <c r="G16" s="25">
        <f>SUMIFS(Expenses!$B$6:$B$200,Expenses!$G$6:$G$200,5,Expenses!$C$6:$C$200,'Profit &amp; Loss Report'!$A16)</f>
        <v>0</v>
      </c>
      <c r="H16" s="25">
        <f>SUMIFS(Expenses!$B$6:$B$200,Expenses!$G$6:$G$200,6,Expenses!$C$6:$C$200,'Profit &amp; Loss Report'!$A16)</f>
        <v>0</v>
      </c>
      <c r="I16" s="25">
        <f>SUMIFS(Expenses!$B$6:$B$200,Expenses!$G$6:$G$200,7,Expenses!$C$6:$C$200,'Profit &amp; Loss Report'!$A16)</f>
        <v>0</v>
      </c>
      <c r="J16" s="25">
        <f>SUMIFS(Expenses!$B$6:$B$200,Expenses!$G$6:$G$200,8,Expenses!$C$6:$C$200,'Profit &amp; Loss Report'!$A16)</f>
        <v>0</v>
      </c>
      <c r="K16" s="25">
        <f>SUMIFS(Expenses!$B$6:$B$200,Expenses!$G$6:$G$200,9,Expenses!$C$6:$C$200,'Profit &amp; Loss Report'!$A16)</f>
        <v>0</v>
      </c>
      <c r="L16" s="25">
        <f>SUMIFS(Expenses!$B$6:$B$200,Expenses!$G$6:$G$200,10,Expenses!$C$6:$C$200,'Profit &amp; Loss Report'!$A16)</f>
        <v>0</v>
      </c>
      <c r="M16" s="25">
        <f>SUMIFS(Expenses!$B$6:$B$200,Expenses!$G$6:$G$200,11,Expenses!$C$6:$C$200,'Profit &amp; Loss Report'!$A16)</f>
        <v>0</v>
      </c>
      <c r="N16" s="25">
        <f>SUMIFS(Expenses!$B$6:$B$200,Expenses!$G$6:$G$200,12,Expenses!$C$6:$C$200,'Profit &amp; Loss Report'!$A16)</f>
        <v>0</v>
      </c>
      <c r="O16" s="26">
        <f t="shared" si="3"/>
        <v>0</v>
      </c>
      <c r="P16" s="33"/>
    </row>
    <row r="17" spans="1:16" ht="14.25" customHeight="1">
      <c r="A17" s="17" t="s">
        <v>61</v>
      </c>
      <c r="B17" s="24"/>
      <c r="C17" s="25">
        <f>SUMIFS(Expenses!$B$6:$B$200,Expenses!$G$6:$G$200,1,Expenses!$C$6:$C$200,'Profit &amp; Loss Report'!$A17)</f>
        <v>0</v>
      </c>
      <c r="D17" s="25">
        <f>SUMIFS(Expenses!$B$6:$B$200,Expenses!$G$6:$G$200,2,Expenses!$C$6:$C$200,'Profit &amp; Loss Report'!$A17)</f>
        <v>0</v>
      </c>
      <c r="E17" s="25">
        <f>SUMIFS(Expenses!$B$6:$B$200,Expenses!$G$6:$G$200,3,Expenses!$C$6:$C$200,'Profit &amp; Loss Report'!$A17)</f>
        <v>0</v>
      </c>
      <c r="F17" s="25">
        <f>SUMIFS(Expenses!$B$6:$B$200,Expenses!$G$6:$G$200,4,Expenses!$C$6:$C$200,'Profit &amp; Loss Report'!$A17)</f>
        <v>0</v>
      </c>
      <c r="G17" s="25">
        <f>SUMIFS(Expenses!$B$6:$B$200,Expenses!$G$6:$G$200,5,Expenses!$C$6:$C$200,'Profit &amp; Loss Report'!$A17)</f>
        <v>0</v>
      </c>
      <c r="H17" s="25">
        <f>SUMIFS(Expenses!$B$6:$B$200,Expenses!$G$6:$G$200,6,Expenses!$C$6:$C$200,'Profit &amp; Loss Report'!$A17)</f>
        <v>0</v>
      </c>
      <c r="I17" s="25">
        <f>SUMIFS(Expenses!$B$6:$B$200,Expenses!$G$6:$G$200,7,Expenses!$C$6:$C$200,'Profit &amp; Loss Report'!$A17)</f>
        <v>0</v>
      </c>
      <c r="J17" s="25">
        <f>SUMIFS(Expenses!$B$6:$B$200,Expenses!$G$6:$G$200,8,Expenses!$C$6:$C$200,'Profit &amp; Loss Report'!$A17)</f>
        <v>0</v>
      </c>
      <c r="K17" s="25">
        <f>SUMIFS(Expenses!$B$6:$B$200,Expenses!$G$6:$G$200,9,Expenses!$C$6:$C$200,'Profit &amp; Loss Report'!$A17)</f>
        <v>0</v>
      </c>
      <c r="L17" s="25">
        <f>SUMIFS(Expenses!$B$6:$B$200,Expenses!$G$6:$G$200,10,Expenses!$C$6:$C$200,'Profit &amp; Loss Report'!$A17)</f>
        <v>0</v>
      </c>
      <c r="M17" s="25">
        <f>SUMIFS(Expenses!$B$6:$B$200,Expenses!$G$6:$G$200,11,Expenses!$C$6:$C$200,'Profit &amp; Loss Report'!$A17)</f>
        <v>0</v>
      </c>
      <c r="N17" s="25">
        <f>SUMIFS(Expenses!$B$6:$B$200,Expenses!$G$6:$G$200,12,Expenses!$C$6:$C$200,'Profit &amp; Loss Report'!$A17)</f>
        <v>0</v>
      </c>
      <c r="O17" s="26">
        <f t="shared" si="3"/>
        <v>0</v>
      </c>
      <c r="P17" s="33"/>
    </row>
    <row r="18" spans="1:16" ht="14.25" customHeight="1">
      <c r="A18" s="34" t="s">
        <v>62</v>
      </c>
      <c r="B18" s="24"/>
      <c r="C18" s="25">
        <f>SUMIFS(Expenses!$B$6:$B$200,Expenses!$G$6:$G$200,1,Expenses!$C$6:$C$200,'Profit &amp; Loss Report'!$A18)</f>
        <v>0</v>
      </c>
      <c r="D18" s="25">
        <f>SUMIFS(Expenses!$B$6:$B$200,Expenses!$G$6:$G$200,2,Expenses!$C$6:$C$200,'Profit &amp; Loss Report'!$A18)</f>
        <v>0</v>
      </c>
      <c r="E18" s="25">
        <f>SUMIFS(Expenses!$B$6:$B$200,Expenses!$G$6:$G$200,3,Expenses!$C$6:$C$200,'Profit &amp; Loss Report'!$A18)</f>
        <v>0</v>
      </c>
      <c r="F18" s="25">
        <f>SUMIFS(Expenses!$B$6:$B$200,Expenses!$G$6:$G$200,4,Expenses!$C$6:$C$200,'Profit &amp; Loss Report'!$A18)</f>
        <v>0</v>
      </c>
      <c r="G18" s="25">
        <f>SUMIFS(Expenses!$B$6:$B$200,Expenses!$G$6:$G$200,5,Expenses!$C$6:$C$200,'Profit &amp; Loss Report'!$A18)</f>
        <v>0</v>
      </c>
      <c r="H18" s="25">
        <f>SUMIFS(Expenses!$B$6:$B$200,Expenses!$G$6:$G$200,6,Expenses!$C$6:$C$200,'Profit &amp; Loss Report'!$A18)</f>
        <v>0</v>
      </c>
      <c r="I18" s="25">
        <f>SUMIFS(Expenses!$B$6:$B$200,Expenses!$G$6:$G$200,7,Expenses!$C$6:$C$200,'Profit &amp; Loss Report'!$A18)</f>
        <v>0</v>
      </c>
      <c r="J18" s="25">
        <f>SUMIFS(Expenses!$B$6:$B$200,Expenses!$G$6:$G$200,8,Expenses!$C$6:$C$200,'Profit &amp; Loss Report'!$A18)</f>
        <v>0</v>
      </c>
      <c r="K18" s="25">
        <f>SUMIFS(Expenses!$B$6:$B$200,Expenses!$G$6:$G$200,9,Expenses!$C$6:$C$200,'Profit &amp; Loss Report'!$A18)</f>
        <v>0</v>
      </c>
      <c r="L18" s="25">
        <f>SUMIFS(Expenses!$B$6:$B$200,Expenses!$G$6:$G$200,10,Expenses!$C$6:$C$200,'Profit &amp; Loss Report'!$A18)</f>
        <v>0</v>
      </c>
      <c r="M18" s="25">
        <f>SUMIFS(Expenses!$B$6:$B$200,Expenses!$G$6:$G$200,11,Expenses!$C$6:$C$200,'Profit &amp; Loss Report'!$A18)</f>
        <v>0</v>
      </c>
      <c r="N18" s="25">
        <f>SUMIFS(Expenses!$B$6:$B$200,Expenses!$G$6:$G$200,12,Expenses!$C$6:$C$200,'Profit &amp; Loss Report'!$A18)</f>
        <v>0</v>
      </c>
      <c r="O18" s="26">
        <f t="shared" si="3"/>
        <v>0</v>
      </c>
      <c r="P18" s="35"/>
    </row>
    <row r="19" spans="1:16" ht="14.25" customHeight="1">
      <c r="A19" s="17" t="s">
        <v>63</v>
      </c>
      <c r="B19" s="24"/>
      <c r="C19" s="25">
        <f>SUMIFS(Expenses!$B$6:$B$200,Expenses!$G$6:$G$200,1,Expenses!$C$6:$C$200,'Profit &amp; Loss Report'!$A19)</f>
        <v>0</v>
      </c>
      <c r="D19" s="25">
        <f>SUMIFS(Expenses!$B$6:$B$200,Expenses!$G$6:$G$200,2,Expenses!$C$6:$C$200,'Profit &amp; Loss Report'!$A19)</f>
        <v>0</v>
      </c>
      <c r="E19" s="25">
        <f>SUMIFS(Expenses!$B$6:$B$200,Expenses!$G$6:$G$200,3,Expenses!$C$6:$C$200,'Profit &amp; Loss Report'!$A19)</f>
        <v>0</v>
      </c>
      <c r="F19" s="25">
        <f>SUMIFS(Expenses!$B$6:$B$200,Expenses!$G$6:$G$200,4,Expenses!$C$6:$C$200,'Profit &amp; Loss Report'!$A19)</f>
        <v>0</v>
      </c>
      <c r="G19" s="25">
        <f>SUMIFS(Expenses!$B$6:$B$200,Expenses!$G$6:$G$200,5,Expenses!$C$6:$C$200,'Profit &amp; Loss Report'!$A19)</f>
        <v>0</v>
      </c>
      <c r="H19" s="25">
        <f>SUMIFS(Expenses!$B$6:$B$200,Expenses!$G$6:$G$200,6,Expenses!$C$6:$C$200,'Profit &amp; Loss Report'!$A19)</f>
        <v>0</v>
      </c>
      <c r="I19" s="25">
        <f>SUMIFS(Expenses!$B$6:$B$200,Expenses!$G$6:$G$200,7,Expenses!$C$6:$C$200,'Profit &amp; Loss Report'!$A19)</f>
        <v>0</v>
      </c>
      <c r="J19" s="25">
        <f>SUMIFS(Expenses!$B$6:$B$200,Expenses!$G$6:$G$200,8,Expenses!$C$6:$C$200,'Profit &amp; Loss Report'!$A19)</f>
        <v>0</v>
      </c>
      <c r="K19" s="25">
        <f>SUMIFS(Expenses!$B$6:$B$200,Expenses!$G$6:$G$200,9,Expenses!$C$6:$C$200,'Profit &amp; Loss Report'!$A19)</f>
        <v>0</v>
      </c>
      <c r="L19" s="25">
        <f>SUMIFS(Expenses!$B$6:$B$200,Expenses!$G$6:$G$200,10,Expenses!$C$6:$C$200,'Profit &amp; Loss Report'!$A19)</f>
        <v>0</v>
      </c>
      <c r="M19" s="25">
        <f>SUMIFS(Expenses!$B$6:$B$200,Expenses!$G$6:$G$200,11,Expenses!$C$6:$C$200,'Profit &amp; Loss Report'!$A19)</f>
        <v>0</v>
      </c>
      <c r="N19" s="25">
        <f>SUMIFS(Expenses!$B$6:$B$200,Expenses!$G$6:$G$200,12,Expenses!$C$6:$C$200,'Profit &amp; Loss Report'!$A19)</f>
        <v>0</v>
      </c>
      <c r="O19" s="26">
        <f t="shared" si="3"/>
        <v>0</v>
      </c>
      <c r="P19" s="33"/>
    </row>
    <row r="20" spans="1:16" ht="14.25" customHeight="1">
      <c r="A20" s="17" t="s">
        <v>64</v>
      </c>
      <c r="B20" s="24"/>
      <c r="C20" s="25">
        <f>SUMIFS(Expenses!$B$6:$B$200,Expenses!$G$6:$G$200,1,Expenses!$C$6:$C$200,'Profit &amp; Loss Report'!$A20)</f>
        <v>0</v>
      </c>
      <c r="D20" s="25">
        <f>SUMIFS(Expenses!$B$6:$B$200,Expenses!$G$6:$G$200,2,Expenses!$C$6:$C$200,'Profit &amp; Loss Report'!$A20)</f>
        <v>0</v>
      </c>
      <c r="E20" s="25">
        <f>SUMIFS(Expenses!$B$6:$B$200,Expenses!$G$6:$G$200,3,Expenses!$C$6:$C$200,'Profit &amp; Loss Report'!$A20)</f>
        <v>0</v>
      </c>
      <c r="F20" s="25">
        <f>SUMIFS(Expenses!$B$6:$B$200,Expenses!$G$6:$G$200,4,Expenses!$C$6:$C$200,'Profit &amp; Loss Report'!$A20)</f>
        <v>0</v>
      </c>
      <c r="G20" s="25">
        <f>SUMIFS(Expenses!$B$6:$B$200,Expenses!$G$6:$G$200,5,Expenses!$C$6:$C$200,'Profit &amp; Loss Report'!$A20)</f>
        <v>0</v>
      </c>
      <c r="H20" s="25">
        <f>SUMIFS(Expenses!$B$6:$B$200,Expenses!$G$6:$G$200,6,Expenses!$C$6:$C$200,'Profit &amp; Loss Report'!$A20)</f>
        <v>0</v>
      </c>
      <c r="I20" s="25">
        <f>SUMIFS(Expenses!$B$6:$B$200,Expenses!$G$6:$G$200,7,Expenses!$C$6:$C$200,'Profit &amp; Loss Report'!$A20)</f>
        <v>0</v>
      </c>
      <c r="J20" s="25">
        <f>SUMIFS(Expenses!$B$6:$B$200,Expenses!$G$6:$G$200,8,Expenses!$C$6:$C$200,'Profit &amp; Loss Report'!$A20)</f>
        <v>0</v>
      </c>
      <c r="K20" s="25">
        <f>SUMIFS(Expenses!$B$6:$B$200,Expenses!$G$6:$G$200,9,Expenses!$C$6:$C$200,'Profit &amp; Loss Report'!$A20)</f>
        <v>0</v>
      </c>
      <c r="L20" s="25">
        <f>SUMIFS(Expenses!$B$6:$B$200,Expenses!$G$6:$G$200,10,Expenses!$C$6:$C$200,'Profit &amp; Loss Report'!$A20)</f>
        <v>0</v>
      </c>
      <c r="M20" s="25">
        <f>SUMIFS(Expenses!$B$6:$B$200,Expenses!$G$6:$G$200,11,Expenses!$C$6:$C$200,'Profit &amp; Loss Report'!$A20)</f>
        <v>0</v>
      </c>
      <c r="N20" s="25">
        <f>SUMIFS(Expenses!$B$6:$B$200,Expenses!$G$6:$G$200,12,Expenses!$C$6:$C$200,'Profit &amp; Loss Report'!$A20)</f>
        <v>0</v>
      </c>
      <c r="O20" s="26">
        <f t="shared" si="3"/>
        <v>0</v>
      </c>
      <c r="P20" s="33"/>
    </row>
    <row r="21" spans="1:16" ht="14.25" customHeight="1">
      <c r="A21" s="17" t="s">
        <v>65</v>
      </c>
      <c r="B21" s="24"/>
      <c r="C21" s="25">
        <f>SUMIFS(Expenses!$B$6:$B$200,Expenses!$G$6:$G$200,1,Expenses!$C$6:$C$200,'Profit &amp; Loss Report'!$A21)</f>
        <v>0</v>
      </c>
      <c r="D21" s="25">
        <f>SUMIFS(Expenses!$B$6:$B$200,Expenses!$G$6:$G$200,2,Expenses!$C$6:$C$200,'Profit &amp; Loss Report'!$A21)</f>
        <v>0</v>
      </c>
      <c r="E21" s="25">
        <f>SUMIFS(Expenses!$B$6:$B$200,Expenses!$G$6:$G$200,3,Expenses!$C$6:$C$200,'Profit &amp; Loss Report'!$A21)</f>
        <v>0</v>
      </c>
      <c r="F21" s="25">
        <f>SUMIFS(Expenses!$B$6:$B$200,Expenses!$G$6:$G$200,4,Expenses!$C$6:$C$200,'Profit &amp; Loss Report'!$A21)</f>
        <v>0</v>
      </c>
      <c r="G21" s="25">
        <f>SUMIFS(Expenses!$B$6:$B$200,Expenses!$G$6:$G$200,5,Expenses!$C$6:$C$200,'Profit &amp; Loss Report'!$A21)</f>
        <v>0</v>
      </c>
      <c r="H21" s="25">
        <f>SUMIFS(Expenses!$B$6:$B$200,Expenses!$G$6:$G$200,6,Expenses!$C$6:$C$200,'Profit &amp; Loss Report'!$A21)</f>
        <v>0</v>
      </c>
      <c r="I21" s="25">
        <f>SUMIFS(Expenses!$B$6:$B$200,Expenses!$G$6:$G$200,7,Expenses!$C$6:$C$200,'Profit &amp; Loss Report'!$A21)</f>
        <v>0</v>
      </c>
      <c r="J21" s="25">
        <f>SUMIFS(Expenses!$B$6:$B$200,Expenses!$G$6:$G$200,8,Expenses!$C$6:$C$200,'Profit &amp; Loss Report'!$A21)</f>
        <v>0</v>
      </c>
      <c r="K21" s="25">
        <f>SUMIFS(Expenses!$B$6:$B$200,Expenses!$G$6:$G$200,9,Expenses!$C$6:$C$200,'Profit &amp; Loss Report'!$A21)</f>
        <v>0</v>
      </c>
      <c r="L21" s="25">
        <f>SUMIFS(Expenses!$B$6:$B$200,Expenses!$G$6:$G$200,10,Expenses!$C$6:$C$200,'Profit &amp; Loss Report'!$A21)</f>
        <v>0</v>
      </c>
      <c r="M21" s="25">
        <f>SUMIFS(Expenses!$B$6:$B$200,Expenses!$G$6:$G$200,11,Expenses!$C$6:$C$200,'Profit &amp; Loss Report'!$A21)</f>
        <v>0</v>
      </c>
      <c r="N21" s="25">
        <f>SUMIFS(Expenses!$B$6:$B$200,Expenses!$G$6:$G$200,12,Expenses!$C$6:$C$200,'Profit &amp; Loss Report'!$A21)</f>
        <v>0</v>
      </c>
      <c r="O21" s="26">
        <f t="shared" si="3"/>
        <v>0</v>
      </c>
      <c r="P21" s="33"/>
    </row>
    <row r="22" spans="1:16" ht="14.25" customHeight="1">
      <c r="A22" s="17" t="s">
        <v>66</v>
      </c>
      <c r="B22" s="24"/>
      <c r="C22" s="25">
        <f>SUMIFS(Expenses!$B$6:$B$200,Expenses!$G$6:$G$200,1,Expenses!$C$6:$C$200,'Profit &amp; Loss Report'!$A22)</f>
        <v>0</v>
      </c>
      <c r="D22" s="25">
        <f>SUMIFS(Expenses!$B$6:$B$200,Expenses!$G$6:$G$200,2,Expenses!$C$6:$C$200,'Profit &amp; Loss Report'!$A22)</f>
        <v>0</v>
      </c>
      <c r="E22" s="25">
        <f>SUMIFS(Expenses!$B$6:$B$200,Expenses!$G$6:$G$200,3,Expenses!$C$6:$C$200,'Profit &amp; Loss Report'!$A22)</f>
        <v>0</v>
      </c>
      <c r="F22" s="25">
        <f>SUMIFS(Expenses!$B$6:$B$200,Expenses!$G$6:$G$200,4,Expenses!$C$6:$C$200,'Profit &amp; Loss Report'!$A22)</f>
        <v>0</v>
      </c>
      <c r="G22" s="25">
        <f>SUMIFS(Expenses!$B$6:$B$200,Expenses!$G$6:$G$200,5,Expenses!$C$6:$C$200,'Profit &amp; Loss Report'!$A22)</f>
        <v>0</v>
      </c>
      <c r="H22" s="25">
        <f>SUMIFS(Expenses!$B$6:$B$200,Expenses!$G$6:$G$200,6,Expenses!$C$6:$C$200,'Profit &amp; Loss Report'!$A22)</f>
        <v>0</v>
      </c>
      <c r="I22" s="25">
        <f>SUMIFS(Expenses!$B$6:$B$200,Expenses!$G$6:$G$200,7,Expenses!$C$6:$C$200,'Profit &amp; Loss Report'!$A22)</f>
        <v>0</v>
      </c>
      <c r="J22" s="25">
        <f>SUMIFS(Expenses!$B$6:$B$200,Expenses!$G$6:$G$200,8,Expenses!$C$6:$C$200,'Profit &amp; Loss Report'!$A22)</f>
        <v>0</v>
      </c>
      <c r="K22" s="25">
        <f>SUMIFS(Expenses!$B$6:$B$200,Expenses!$G$6:$G$200,9,Expenses!$C$6:$C$200,'Profit &amp; Loss Report'!$A22)</f>
        <v>0</v>
      </c>
      <c r="L22" s="25">
        <f>SUMIFS(Expenses!$B$6:$B$200,Expenses!$G$6:$G$200,10,Expenses!$C$6:$C$200,'Profit &amp; Loss Report'!$A22)</f>
        <v>0</v>
      </c>
      <c r="M22" s="25">
        <f>SUMIFS(Expenses!$B$6:$B$200,Expenses!$G$6:$G$200,11,Expenses!$C$6:$C$200,'Profit &amp; Loss Report'!$A22)</f>
        <v>0</v>
      </c>
      <c r="N22" s="25">
        <f>SUMIFS(Expenses!$B$6:$B$200,Expenses!$G$6:$G$200,12,Expenses!$C$6:$C$200,'Profit &amp; Loss Report'!$A22)</f>
        <v>0</v>
      </c>
      <c r="O22" s="26">
        <f t="shared" si="3"/>
        <v>0</v>
      </c>
      <c r="P22" s="33"/>
    </row>
    <row r="23" spans="1:16" ht="14.25" customHeight="1">
      <c r="A23" s="17" t="s">
        <v>67</v>
      </c>
      <c r="B23" s="24"/>
      <c r="C23" s="25">
        <f>SUMIFS(Expenses!$B$6:$B$200,Expenses!$G$6:$G$200,1,Expenses!$C$6:$C$200,'Profit &amp; Loss Report'!$A23)</f>
        <v>0</v>
      </c>
      <c r="D23" s="25">
        <f>SUMIFS(Expenses!$B$6:$B$200,Expenses!$G$6:$G$200,2,Expenses!$C$6:$C$200,'Profit &amp; Loss Report'!$A23)</f>
        <v>0</v>
      </c>
      <c r="E23" s="25">
        <f>SUMIFS(Expenses!$B$6:$B$200,Expenses!$G$6:$G$200,3,Expenses!$C$6:$C$200,'Profit &amp; Loss Report'!$A23)</f>
        <v>0</v>
      </c>
      <c r="F23" s="25">
        <f>SUMIFS(Expenses!$B$6:$B$200,Expenses!$G$6:$G$200,4,Expenses!$C$6:$C$200,'Profit &amp; Loss Report'!$A23)</f>
        <v>0</v>
      </c>
      <c r="G23" s="25">
        <f>SUMIFS(Expenses!$B$6:$B$200,Expenses!$G$6:$G$200,5,Expenses!$C$6:$C$200,'Profit &amp; Loss Report'!$A23)</f>
        <v>0</v>
      </c>
      <c r="H23" s="25">
        <f>SUMIFS(Expenses!$B$6:$B$200,Expenses!$G$6:$G$200,6,Expenses!$C$6:$C$200,'Profit &amp; Loss Report'!$A23)</f>
        <v>0</v>
      </c>
      <c r="I23" s="25">
        <f>SUMIFS(Expenses!$B$6:$B$200,Expenses!$G$6:$G$200,7,Expenses!$C$6:$C$200,'Profit &amp; Loss Report'!$A23)</f>
        <v>0</v>
      </c>
      <c r="J23" s="25">
        <f>SUMIFS(Expenses!$B$6:$B$200,Expenses!$G$6:$G$200,8,Expenses!$C$6:$C$200,'Profit &amp; Loss Report'!$A23)</f>
        <v>0</v>
      </c>
      <c r="K23" s="25">
        <f>SUMIFS(Expenses!$B$6:$B$200,Expenses!$G$6:$G$200,9,Expenses!$C$6:$C$200,'Profit &amp; Loss Report'!$A23)</f>
        <v>0</v>
      </c>
      <c r="L23" s="25">
        <f>SUMIFS(Expenses!$B$6:$B$200,Expenses!$G$6:$G$200,10,Expenses!$C$6:$C$200,'Profit &amp; Loss Report'!$A23)</f>
        <v>0</v>
      </c>
      <c r="M23" s="25">
        <f>SUMIFS(Expenses!$B$6:$B$200,Expenses!$G$6:$G$200,11,Expenses!$C$6:$C$200,'Profit &amp; Loss Report'!$A23)</f>
        <v>0</v>
      </c>
      <c r="N23" s="25">
        <f>SUMIFS(Expenses!$B$6:$B$200,Expenses!$G$6:$G$200,12,Expenses!$C$6:$C$200,'Profit &amp; Loss Report'!$A23)</f>
        <v>0</v>
      </c>
      <c r="O23" s="26">
        <f t="shared" si="3"/>
        <v>0</v>
      </c>
      <c r="P23" s="33"/>
    </row>
    <row r="24" spans="1:16" ht="14.25" customHeight="1">
      <c r="A24" s="17" t="s">
        <v>68</v>
      </c>
      <c r="B24" s="24"/>
      <c r="C24" s="25">
        <f>SUMIFS(Expenses!$B$6:$B$200,Expenses!$G$6:$G$200,1,Expenses!$C$6:$C$200,'Profit &amp; Loss Report'!$A24)</f>
        <v>0</v>
      </c>
      <c r="D24" s="25">
        <f>SUMIFS(Expenses!$B$6:$B$200,Expenses!$G$6:$G$200,2,Expenses!$C$6:$C$200,'Profit &amp; Loss Report'!$A24)</f>
        <v>0</v>
      </c>
      <c r="E24" s="25">
        <f>SUMIFS(Expenses!$B$6:$B$200,Expenses!$G$6:$G$200,3,Expenses!$C$6:$C$200,'Profit &amp; Loss Report'!$A24)</f>
        <v>0</v>
      </c>
      <c r="F24" s="25">
        <f>SUMIFS(Expenses!$B$6:$B$200,Expenses!$G$6:$G$200,4,Expenses!$C$6:$C$200,'Profit &amp; Loss Report'!$A24)</f>
        <v>0</v>
      </c>
      <c r="G24" s="25">
        <f>SUMIFS(Expenses!$B$6:$B$200,Expenses!$G$6:$G$200,5,Expenses!$C$6:$C$200,'Profit &amp; Loss Report'!$A24)</f>
        <v>0</v>
      </c>
      <c r="H24" s="25">
        <f>SUMIFS(Expenses!$B$6:$B$200,Expenses!$G$6:$G$200,6,Expenses!$C$6:$C$200,'Profit &amp; Loss Report'!$A24)</f>
        <v>0</v>
      </c>
      <c r="I24" s="25">
        <f>SUMIFS(Expenses!$B$6:$B$200,Expenses!$G$6:$G$200,7,Expenses!$C$6:$C$200,'Profit &amp; Loss Report'!$A24)</f>
        <v>0</v>
      </c>
      <c r="J24" s="25">
        <f>SUMIFS(Expenses!$B$6:$B$200,Expenses!$G$6:$G$200,8,Expenses!$C$6:$C$200,'Profit &amp; Loss Report'!$A24)</f>
        <v>0</v>
      </c>
      <c r="K24" s="25">
        <f>SUMIFS(Expenses!$B$6:$B$200,Expenses!$G$6:$G$200,9,Expenses!$C$6:$C$200,'Profit &amp; Loss Report'!$A24)</f>
        <v>0</v>
      </c>
      <c r="L24" s="25">
        <f>SUMIFS(Expenses!$B$6:$B$200,Expenses!$G$6:$G$200,10,Expenses!$C$6:$C$200,'Profit &amp; Loss Report'!$A24)</f>
        <v>0</v>
      </c>
      <c r="M24" s="25">
        <f>SUMIFS(Expenses!$B$6:$B$200,Expenses!$G$6:$G$200,11,Expenses!$C$6:$C$200,'Profit &amp; Loss Report'!$A24)</f>
        <v>0</v>
      </c>
      <c r="N24" s="25">
        <f>SUMIFS(Expenses!$B$6:$B$200,Expenses!$G$6:$G$200,12,Expenses!$C$6:$C$200,'Profit &amp; Loss Report'!$A24)</f>
        <v>0</v>
      </c>
      <c r="O24" s="26">
        <f t="shared" si="3"/>
        <v>0</v>
      </c>
      <c r="P24" s="33"/>
    </row>
    <row r="25" spans="1:16" ht="14.25" customHeight="1">
      <c r="A25" s="17" t="s">
        <v>69</v>
      </c>
      <c r="B25" s="24"/>
      <c r="C25" s="25">
        <f>SUMIFS(Expenses!$B$6:$B$200,Expenses!$G$6:$G$200,1,Expenses!$C$6:$C$200,'Profit &amp; Loss Report'!$A25)</f>
        <v>0</v>
      </c>
      <c r="D25" s="25">
        <f>SUMIFS(Expenses!$B$6:$B$200,Expenses!$G$6:$G$200,2,Expenses!$C$6:$C$200,'Profit &amp; Loss Report'!$A25)</f>
        <v>0</v>
      </c>
      <c r="E25" s="25">
        <f>SUMIFS(Expenses!$B$6:$B$200,Expenses!$G$6:$G$200,3,Expenses!$C$6:$C$200,'Profit &amp; Loss Report'!$A25)</f>
        <v>0</v>
      </c>
      <c r="F25" s="25">
        <f>SUMIFS(Expenses!$B$6:$B$200,Expenses!$G$6:$G$200,4,Expenses!$C$6:$C$200,'Profit &amp; Loss Report'!$A25)</f>
        <v>0</v>
      </c>
      <c r="G25" s="25">
        <f>SUMIFS(Expenses!$B$6:$B$200,Expenses!$G$6:$G$200,5,Expenses!$C$6:$C$200,'Profit &amp; Loss Report'!$A25)</f>
        <v>0</v>
      </c>
      <c r="H25" s="25">
        <f>SUMIFS(Expenses!$B$6:$B$200,Expenses!$G$6:$G$200,6,Expenses!$C$6:$C$200,'Profit &amp; Loss Report'!$A25)</f>
        <v>0</v>
      </c>
      <c r="I25" s="25">
        <f>SUMIFS(Expenses!$B$6:$B$200,Expenses!$G$6:$G$200,7,Expenses!$C$6:$C$200,'Profit &amp; Loss Report'!$A25)</f>
        <v>0</v>
      </c>
      <c r="J25" s="25">
        <f>SUMIFS(Expenses!$B$6:$B$200,Expenses!$G$6:$G$200,8,Expenses!$C$6:$C$200,'Profit &amp; Loss Report'!$A25)</f>
        <v>0</v>
      </c>
      <c r="K25" s="25">
        <f>SUMIFS(Expenses!$B$6:$B$200,Expenses!$G$6:$G$200,9,Expenses!$C$6:$C$200,'Profit &amp; Loss Report'!$A25)</f>
        <v>0</v>
      </c>
      <c r="L25" s="25">
        <f>SUMIFS(Expenses!$B$6:$B$200,Expenses!$G$6:$G$200,10,Expenses!$C$6:$C$200,'Profit &amp; Loss Report'!$A25)</f>
        <v>0</v>
      </c>
      <c r="M25" s="25">
        <f>SUMIFS(Expenses!$B$6:$B$200,Expenses!$G$6:$G$200,11,Expenses!$C$6:$C$200,'Profit &amp; Loss Report'!$A25)</f>
        <v>0</v>
      </c>
      <c r="N25" s="25">
        <f>SUMIFS(Expenses!$B$6:$B$200,Expenses!$G$6:$G$200,12,Expenses!$C$6:$C$200,'Profit &amp; Loss Report'!$A25)</f>
        <v>0</v>
      </c>
      <c r="O25" s="26">
        <f t="shared" si="3"/>
        <v>0</v>
      </c>
      <c r="P25" s="33"/>
    </row>
    <row r="26" spans="1:16" ht="14.25" customHeight="1">
      <c r="A26" s="17" t="s">
        <v>70</v>
      </c>
      <c r="B26" s="24"/>
      <c r="C26" s="25">
        <f>SUMIFS(Expenses!$B$6:$B$200,Expenses!$G$6:$G$200,1,Expenses!$C$6:$C$200,'Profit &amp; Loss Report'!$A26)</f>
        <v>59.95</v>
      </c>
      <c r="D26" s="25">
        <f>SUMIFS(Expenses!$B$6:$B$200,Expenses!$G$6:$G$200,2,Expenses!$C$6:$C$200,'Profit &amp; Loss Report'!$A26)</f>
        <v>56.25</v>
      </c>
      <c r="E26" s="25">
        <f>SUMIFS(Expenses!$B$6:$B$200,Expenses!$G$6:$G$200,3,Expenses!$C$6:$C$200,'Profit &amp; Loss Report'!$A26)</f>
        <v>56.25</v>
      </c>
      <c r="F26" s="25">
        <f>SUMIFS(Expenses!$B$6:$B$200,Expenses!$G$6:$G$200,4,Expenses!$C$6:$C$200,'Profit &amp; Loss Report'!$A26)</f>
        <v>57.25</v>
      </c>
      <c r="G26" s="25">
        <f>SUMIFS(Expenses!$B$6:$B$200,Expenses!$G$6:$G$200,5,Expenses!$C$6:$C$200,'Profit &amp; Loss Report'!$A26)</f>
        <v>0</v>
      </c>
      <c r="H26" s="25">
        <f>SUMIFS(Expenses!$B$6:$B$200,Expenses!$G$6:$G$200,6,Expenses!$C$6:$C$200,'Profit &amp; Loss Report'!$A26)</f>
        <v>0</v>
      </c>
      <c r="I26" s="25">
        <f>SUMIFS(Expenses!$B$6:$B$200,Expenses!$G$6:$G$200,7,Expenses!$C$6:$C$200,'Profit &amp; Loss Report'!$A26)</f>
        <v>0</v>
      </c>
      <c r="J26" s="25">
        <f>SUMIFS(Expenses!$B$6:$B$200,Expenses!$G$6:$G$200,8,Expenses!$C$6:$C$200,'Profit &amp; Loss Report'!$A26)</f>
        <v>0</v>
      </c>
      <c r="K26" s="25">
        <f>SUMIFS(Expenses!$B$6:$B$200,Expenses!$G$6:$G$200,9,Expenses!$C$6:$C$200,'Profit &amp; Loss Report'!$A26)</f>
        <v>0</v>
      </c>
      <c r="L26" s="25">
        <f>SUMIFS(Expenses!$B$6:$B$200,Expenses!$G$6:$G$200,10,Expenses!$C$6:$C$200,'Profit &amp; Loss Report'!$A26)</f>
        <v>0</v>
      </c>
      <c r="M26" s="25">
        <f>SUMIFS(Expenses!$B$6:$B$200,Expenses!$G$6:$G$200,11,Expenses!$C$6:$C$200,'Profit &amp; Loss Report'!$A26)</f>
        <v>0</v>
      </c>
      <c r="N26" s="25">
        <f>SUMIFS(Expenses!$B$6:$B$200,Expenses!$G$6:$G$200,12,Expenses!$C$6:$C$200,'Profit &amp; Loss Report'!$A26)</f>
        <v>0</v>
      </c>
      <c r="O26" s="26">
        <f t="shared" si="3"/>
        <v>229.7</v>
      </c>
      <c r="P26" s="33"/>
    </row>
    <row r="27" spans="1:16" ht="14.25" customHeight="1">
      <c r="A27" s="17" t="s">
        <v>71</v>
      </c>
      <c r="B27" s="24"/>
      <c r="C27" s="25">
        <f>SUMIFS(Expenses!$B$6:$B$200,Expenses!$G$6:$G$200,1,Expenses!$C$6:$C$200,'Profit &amp; Loss Report'!$A27)</f>
        <v>125</v>
      </c>
      <c r="D27" s="25">
        <f>SUMIFS(Expenses!$B$6:$B$200,Expenses!$G$6:$G$200,2,Expenses!$C$6:$C$200,'Profit &amp; Loss Report'!$A27)</f>
        <v>0</v>
      </c>
      <c r="E27" s="25">
        <f>SUMIFS(Expenses!$B$6:$B$200,Expenses!$G$6:$G$200,3,Expenses!$C$6:$C$200,'Profit &amp; Loss Report'!$A27)</f>
        <v>0</v>
      </c>
      <c r="F27" s="25">
        <f>SUMIFS(Expenses!$B$6:$B$200,Expenses!$G$6:$G$200,4,Expenses!$C$6:$C$200,'Profit &amp; Loss Report'!$A27)</f>
        <v>0</v>
      </c>
      <c r="G27" s="25">
        <f>SUMIFS(Expenses!$B$6:$B$200,Expenses!$G$6:$G$200,5,Expenses!$C$6:$C$200,'Profit &amp; Loss Report'!$A27)</f>
        <v>0</v>
      </c>
      <c r="H27" s="25">
        <f>SUMIFS(Expenses!$B$6:$B$200,Expenses!$G$6:$G$200,6,Expenses!$C$6:$C$200,'Profit &amp; Loss Report'!$A27)</f>
        <v>0</v>
      </c>
      <c r="I27" s="25">
        <f>SUMIFS(Expenses!$B$6:$B$200,Expenses!$G$6:$G$200,7,Expenses!$C$6:$C$200,'Profit &amp; Loss Report'!$A27)</f>
        <v>0</v>
      </c>
      <c r="J27" s="25">
        <f>SUMIFS(Expenses!$B$6:$B$200,Expenses!$G$6:$G$200,8,Expenses!$C$6:$C$200,'Profit &amp; Loss Report'!$A27)</f>
        <v>0</v>
      </c>
      <c r="K27" s="25">
        <f>SUMIFS(Expenses!$B$6:$B$200,Expenses!$G$6:$G$200,9,Expenses!$C$6:$C$200,'Profit &amp; Loss Report'!$A27)</f>
        <v>0</v>
      </c>
      <c r="L27" s="25">
        <f>SUMIFS(Expenses!$B$6:$B$200,Expenses!$G$6:$G$200,10,Expenses!$C$6:$C$200,'Profit &amp; Loss Report'!$A27)</f>
        <v>0</v>
      </c>
      <c r="M27" s="25">
        <f>SUMIFS(Expenses!$B$6:$B$200,Expenses!$G$6:$G$200,11,Expenses!$C$6:$C$200,'Profit &amp; Loss Report'!$A27)</f>
        <v>0</v>
      </c>
      <c r="N27" s="25">
        <f>SUMIFS(Expenses!$B$6:$B$200,Expenses!$G$6:$G$200,12,Expenses!$C$6:$C$200,'Profit &amp; Loss Report'!$A27)</f>
        <v>0</v>
      </c>
      <c r="O27" s="26">
        <f t="shared" si="3"/>
        <v>125</v>
      </c>
      <c r="P27" s="33"/>
    </row>
    <row r="28" spans="1:16" ht="14.25" customHeight="1">
      <c r="A28" s="17" t="s">
        <v>72</v>
      </c>
      <c r="B28" s="24"/>
      <c r="C28" s="25">
        <f>SUMIFS(Expenses!$B$6:$B$200,Expenses!$G$6:$G$200,1,Expenses!$C$6:$C$200,'Profit &amp; Loss Report'!$A28)</f>
        <v>0</v>
      </c>
      <c r="D28" s="25">
        <f>SUMIFS(Expenses!$B$6:$B$200,Expenses!$G$6:$G$200,2,Expenses!$C$6:$C$200,'Profit &amp; Loss Report'!$A28)</f>
        <v>0</v>
      </c>
      <c r="E28" s="80">
        <f>SUMIFS(Expenses!$B$6:$B$200,Expenses!$G$6:$G$200,3,Expenses!$C$6:$C$200,'Profit &amp; Loss Report'!$A28)</f>
        <v>120</v>
      </c>
      <c r="F28" s="25">
        <f>SUMIFS(Expenses!$B$6:$B$200,Expenses!$G$6:$G$200,4,Expenses!$C$6:$C$200,'Profit &amp; Loss Report'!$A28)</f>
        <v>0</v>
      </c>
      <c r="G28" s="25">
        <f>SUMIFS(Expenses!$B$6:$B$200,Expenses!$G$6:$G$200,5,Expenses!$C$6:$C$200,'Profit &amp; Loss Report'!$A28)</f>
        <v>0</v>
      </c>
      <c r="H28" s="25">
        <f>SUMIFS(Expenses!$B$6:$B$200,Expenses!$G$6:$G$200,6,Expenses!$C$6:$C$200,'Profit &amp; Loss Report'!$A28)</f>
        <v>0</v>
      </c>
      <c r="I28" s="25">
        <f>SUMIFS(Expenses!$B$6:$B$200,Expenses!$G$6:$G$200,7,Expenses!$C$6:$C$200,'Profit &amp; Loss Report'!$A28)</f>
        <v>0</v>
      </c>
      <c r="J28" s="25">
        <f>SUMIFS(Expenses!$B$6:$B$200,Expenses!$G$6:$G$200,8,Expenses!$C$6:$C$200,'Profit &amp; Loss Report'!$A28)</f>
        <v>0</v>
      </c>
      <c r="K28" s="25">
        <f>SUMIFS(Expenses!$B$6:$B$200,Expenses!$G$6:$G$200,9,Expenses!$C$6:$C$200,'Profit &amp; Loss Report'!$A28)</f>
        <v>0</v>
      </c>
      <c r="L28" s="25">
        <f>SUMIFS(Expenses!$B$6:$B$200,Expenses!$G$6:$G$200,10,Expenses!$C$6:$C$200,'Profit &amp; Loss Report'!$A28)</f>
        <v>0</v>
      </c>
      <c r="M28" s="25">
        <f>SUMIFS(Expenses!$B$6:$B$200,Expenses!$G$6:$G$200,11,Expenses!$C$6:$C$200,'Profit &amp; Loss Report'!$A28)</f>
        <v>0</v>
      </c>
      <c r="N28" s="25">
        <f>SUMIFS(Expenses!$B$6:$B$200,Expenses!$G$6:$G$200,12,Expenses!$C$6:$C$200,'Profit &amp; Loss Report'!$A28)</f>
        <v>0</v>
      </c>
      <c r="O28" s="26">
        <f t="shared" si="3"/>
        <v>120</v>
      </c>
      <c r="P28" s="33"/>
    </row>
    <row r="29" spans="1:16" ht="14.25" customHeight="1">
      <c r="A29" s="17" t="s">
        <v>73</v>
      </c>
      <c r="B29" s="24"/>
      <c r="C29" s="25">
        <f>SUMIFS(Expenses!$B$6:$B$200,Expenses!$G$6:$G$200,1,Expenses!$C$6:$C$200,'Profit &amp; Loss Report'!$A29)</f>
        <v>0</v>
      </c>
      <c r="D29" s="25">
        <f>SUMIFS(Expenses!$B$6:$B$200,Expenses!$G$6:$G$200,2,Expenses!$C$6:$C$200,'Profit &amp; Loss Report'!$A29)</f>
        <v>0</v>
      </c>
      <c r="E29" s="25">
        <f>SUMIFS(Expenses!$B$6:$B$200,Expenses!$G$6:$G$200,3,Expenses!$C$6:$C$200,'Profit &amp; Loss Report'!$A29)</f>
        <v>0</v>
      </c>
      <c r="F29" s="25">
        <f>SUMIFS(Expenses!$B$6:$B$200,Expenses!$G$6:$G$200,4,Expenses!$C$6:$C$200,'Profit &amp; Loss Report'!$A29)</f>
        <v>50</v>
      </c>
      <c r="G29" s="25">
        <f>SUMIFS(Expenses!$B$6:$B$200,Expenses!$G$6:$G$200,5,Expenses!$C$6:$C$200,'Profit &amp; Loss Report'!$A29)</f>
        <v>0</v>
      </c>
      <c r="H29" s="25">
        <f>SUMIFS(Expenses!$B$6:$B$200,Expenses!$G$6:$G$200,6,Expenses!$C$6:$C$200,'Profit &amp; Loss Report'!$A29)</f>
        <v>0</v>
      </c>
      <c r="I29" s="25">
        <f>SUMIFS(Expenses!$B$6:$B$200,Expenses!$G$6:$G$200,7,Expenses!$C$6:$C$200,'Profit &amp; Loss Report'!$A29)</f>
        <v>0</v>
      </c>
      <c r="J29" s="25">
        <f>SUMIFS(Expenses!$B$6:$B$200,Expenses!$G$6:$G$200,8,Expenses!$C$6:$C$200,'Profit &amp; Loss Report'!$A29)</f>
        <v>0</v>
      </c>
      <c r="K29" s="25">
        <f>SUMIFS(Expenses!$B$6:$B$200,Expenses!$G$6:$G$200,9,Expenses!$C$6:$C$200,'Profit &amp; Loss Report'!$A29)</f>
        <v>0</v>
      </c>
      <c r="L29" s="25">
        <f>SUMIFS(Expenses!$B$6:$B$200,Expenses!$G$6:$G$200,10,Expenses!$C$6:$C$200,'Profit &amp; Loss Report'!$A29)</f>
        <v>0</v>
      </c>
      <c r="M29" s="25">
        <f>SUMIFS(Expenses!$B$6:$B$200,Expenses!$G$6:$G$200,11,Expenses!$C$6:$C$200,'Profit &amp; Loss Report'!$A29)</f>
        <v>0</v>
      </c>
      <c r="N29" s="25">
        <f>SUMIFS(Expenses!$B$6:$B$200,Expenses!$G$6:$G$200,12,Expenses!$C$6:$C$200,'Profit &amp; Loss Report'!$A29)</f>
        <v>0</v>
      </c>
      <c r="O29" s="26">
        <f t="shared" si="3"/>
        <v>50</v>
      </c>
      <c r="P29" s="33"/>
    </row>
    <row r="30" spans="1:16" ht="14.25" customHeight="1">
      <c r="A30" s="17" t="s">
        <v>74</v>
      </c>
      <c r="B30" s="24"/>
      <c r="C30" s="25">
        <f>SUMIFS(Expenses!$B$6:$B$200,Expenses!$G$6:$G$200,1,Expenses!$C$6:$C$200,'Profit &amp; Loss Report'!$A30)</f>
        <v>0</v>
      </c>
      <c r="D30" s="25">
        <f>SUMIFS(Expenses!$B$6:$B$200,Expenses!$G$6:$G$200,2,Expenses!$C$6:$C$200,'Profit &amp; Loss Report'!$A30)</f>
        <v>0</v>
      </c>
      <c r="E30" s="25">
        <f>SUMIFS(Expenses!$B$6:$B$200,Expenses!$G$6:$G$200,3,Expenses!$C$6:$C$200,'Profit &amp; Loss Report'!$A30)</f>
        <v>0</v>
      </c>
      <c r="F30" s="25">
        <f>SUMIFS(Expenses!$B$6:$B$200,Expenses!$G$6:$G$200,4,Expenses!$C$6:$C$200,'Profit &amp; Loss Report'!$A30)</f>
        <v>0</v>
      </c>
      <c r="G30" s="25">
        <f>SUMIFS(Expenses!$B$6:$B$200,Expenses!$G$6:$G$200,5,Expenses!$C$6:$C$200,'Profit &amp; Loss Report'!$A30)</f>
        <v>0</v>
      </c>
      <c r="H30" s="25">
        <f>SUMIFS(Expenses!$B$6:$B$200,Expenses!$G$6:$G$200,6,Expenses!$C$6:$C$200,'Profit &amp; Loss Report'!$A30)</f>
        <v>0</v>
      </c>
      <c r="I30" s="25">
        <f>SUMIFS(Expenses!$B$6:$B$200,Expenses!$G$6:$G$200,7,Expenses!$C$6:$C$200,'Profit &amp; Loss Report'!$A30)</f>
        <v>0</v>
      </c>
      <c r="J30" s="25">
        <f>SUMIFS(Expenses!$B$6:$B$200,Expenses!$G$6:$G$200,8,Expenses!$C$6:$C$200,'Profit &amp; Loss Report'!$A30)</f>
        <v>0</v>
      </c>
      <c r="K30" s="25">
        <f>SUMIFS(Expenses!$B$6:$B$200,Expenses!$G$6:$G$200,9,Expenses!$C$6:$C$200,'Profit &amp; Loss Report'!$A30)</f>
        <v>0</v>
      </c>
      <c r="L30" s="25">
        <f>SUMIFS(Expenses!$B$6:$B$200,Expenses!$G$6:$G$200,10,Expenses!$C$6:$C$200,'Profit &amp; Loss Report'!$A30)</f>
        <v>0</v>
      </c>
      <c r="M30" s="25">
        <f>SUMIFS(Expenses!$B$6:$B$200,Expenses!$G$6:$G$200,11,Expenses!$C$6:$C$200,'Profit &amp; Loss Report'!$A30)</f>
        <v>0</v>
      </c>
      <c r="N30" s="25">
        <f>SUMIFS(Expenses!$B$6:$B$200,Expenses!$G$6:$G$200,12,Expenses!$C$6:$C$200,'Profit &amp; Loss Report'!$A30)</f>
        <v>0</v>
      </c>
      <c r="O30" s="26">
        <f t="shared" si="3"/>
        <v>0</v>
      </c>
      <c r="P30" s="33"/>
    </row>
    <row r="31" spans="1:16" ht="14.25" customHeight="1">
      <c r="A31" s="17" t="s">
        <v>75</v>
      </c>
      <c r="B31" s="24"/>
      <c r="C31" s="25">
        <f>SUMIFS(Expenses!$B$6:$B$200,Expenses!$G$6:$G$200,1,Expenses!$C$6:$C$200,'Profit &amp; Loss Report'!$A31)</f>
        <v>131.30000000000001</v>
      </c>
      <c r="D31" s="25">
        <f>SUMIFS(Expenses!$B$6:$B$200,Expenses!$G$6:$G$200,2,Expenses!$C$6:$C$200,'Profit &amp; Loss Report'!$A31)</f>
        <v>18.25</v>
      </c>
      <c r="E31" s="25">
        <f>SUMIFS(Expenses!$B$6:$B$200,Expenses!$G$6:$G$200,3,Expenses!$C$6:$C$200,'Profit &amp; Loss Report'!$A31)</f>
        <v>42.8</v>
      </c>
      <c r="F31" s="25">
        <f>SUMIFS(Expenses!$B$6:$B$200,Expenses!$G$6:$G$200,4,Expenses!$C$6:$C$200,'Profit &amp; Loss Report'!$A31)</f>
        <v>29.95</v>
      </c>
      <c r="G31" s="25">
        <f>SUMIFS(Expenses!$B$6:$B$200,Expenses!$G$6:$G$200,5,Expenses!$C$6:$C$200,'Profit &amp; Loss Report'!$A31)</f>
        <v>0</v>
      </c>
      <c r="H31" s="25">
        <f>SUMIFS(Expenses!$B$6:$B$200,Expenses!$G$6:$G$200,6,Expenses!$C$6:$C$200,'Profit &amp; Loss Report'!$A31)</f>
        <v>0</v>
      </c>
      <c r="I31" s="25">
        <f>SUMIFS(Expenses!$B$6:$B$200,Expenses!$G$6:$G$200,7,Expenses!$C$6:$C$200,'Profit &amp; Loss Report'!$A31)</f>
        <v>0</v>
      </c>
      <c r="J31" s="25">
        <f>SUMIFS(Expenses!$B$6:$B$200,Expenses!$G$6:$G$200,8,Expenses!$C$6:$C$200,'Profit &amp; Loss Report'!$A31)</f>
        <v>0</v>
      </c>
      <c r="K31" s="25">
        <f>SUMIFS(Expenses!$B$6:$B$200,Expenses!$G$6:$G$200,9,Expenses!$C$6:$C$200,'Profit &amp; Loss Report'!$A31)</f>
        <v>0</v>
      </c>
      <c r="L31" s="25">
        <f>SUMIFS(Expenses!$B$6:$B$200,Expenses!$G$6:$G$200,10,Expenses!$C$6:$C$200,'Profit &amp; Loss Report'!$A31)</f>
        <v>0</v>
      </c>
      <c r="M31" s="25">
        <f>SUMIFS(Expenses!$B$6:$B$200,Expenses!$G$6:$G$200,11,Expenses!$C$6:$C$200,'Profit &amp; Loss Report'!$A31)</f>
        <v>0</v>
      </c>
      <c r="N31" s="25">
        <f>SUMIFS(Expenses!$B$6:$B$200,Expenses!$G$6:$G$200,12,Expenses!$C$6:$C$200,'Profit &amp; Loss Report'!$A31)</f>
        <v>0</v>
      </c>
      <c r="O31" s="26">
        <f t="shared" si="3"/>
        <v>222.3</v>
      </c>
      <c r="P31" s="33"/>
    </row>
    <row r="32" spans="1:16" ht="14.25" customHeight="1">
      <c r="A32" s="17" t="s">
        <v>76</v>
      </c>
      <c r="B32" s="24"/>
      <c r="C32" s="25">
        <f>SUMIFS(Expenses!$B$6:$B$200,Expenses!$G$6:$G$200,1,Expenses!$C$6:$C$200,'Profit &amp; Loss Report'!$A32)</f>
        <v>0</v>
      </c>
      <c r="D32" s="25">
        <f>SUMIFS(Expenses!$B$6:$B$200,Expenses!$G$6:$G$200,2,Expenses!$C$6:$C$200,'Profit &amp; Loss Report'!$A32)</f>
        <v>0</v>
      </c>
      <c r="E32" s="25">
        <f>SUMIFS(Expenses!$B$6:$B$200,Expenses!$G$6:$G$200,3,Expenses!$C$6:$C$200,'Profit &amp; Loss Report'!$A32)</f>
        <v>0</v>
      </c>
      <c r="F32" s="25">
        <f>SUMIFS(Expenses!$B$6:$B$200,Expenses!$G$6:$G$200,4,Expenses!$C$6:$C$200,'Profit &amp; Loss Report'!$A32)</f>
        <v>0</v>
      </c>
      <c r="G32" s="25">
        <f>SUMIFS(Expenses!$B$6:$B$200,Expenses!$G$6:$G$200,5,Expenses!$C$6:$C$200,'Profit &amp; Loss Report'!$A32)</f>
        <v>0</v>
      </c>
      <c r="H32" s="25">
        <f>SUMIFS(Expenses!$B$6:$B$200,Expenses!$G$6:$G$200,6,Expenses!$C$6:$C$200,'Profit &amp; Loss Report'!$A32)</f>
        <v>0</v>
      </c>
      <c r="I32" s="25">
        <f>SUMIFS(Expenses!$B$6:$B$200,Expenses!$G$6:$G$200,7,Expenses!$C$6:$C$200,'Profit &amp; Loss Report'!$A32)</f>
        <v>0</v>
      </c>
      <c r="J32" s="25">
        <f>SUMIFS(Expenses!$B$6:$B$200,Expenses!$G$6:$G$200,8,Expenses!$C$6:$C$200,'Profit &amp; Loss Report'!$A32)</f>
        <v>0</v>
      </c>
      <c r="K32" s="25">
        <f>SUMIFS(Expenses!$B$6:$B$200,Expenses!$G$6:$G$200,9,Expenses!$C$6:$C$200,'Profit &amp; Loss Report'!$A32)</f>
        <v>0</v>
      </c>
      <c r="L32" s="25">
        <f>SUMIFS(Expenses!$B$6:$B$200,Expenses!$G$6:$G$200,10,Expenses!$C$6:$C$200,'Profit &amp; Loss Report'!$A32)</f>
        <v>0</v>
      </c>
      <c r="M32" s="25">
        <f>SUMIFS(Expenses!$B$6:$B$200,Expenses!$G$6:$G$200,11,Expenses!$C$6:$C$200,'Profit &amp; Loss Report'!$A32)</f>
        <v>0</v>
      </c>
      <c r="N32" s="25">
        <f>SUMIFS(Expenses!$B$6:$B$200,Expenses!$G$6:$G$200,12,Expenses!$C$6:$C$200,'Profit &amp; Loss Report'!$A32)</f>
        <v>0</v>
      </c>
      <c r="O32" s="26">
        <f t="shared" si="3"/>
        <v>0</v>
      </c>
      <c r="P32" s="33"/>
    </row>
    <row r="33" spans="1:16" ht="14.25" customHeight="1">
      <c r="A33" s="17" t="s">
        <v>77</v>
      </c>
      <c r="B33" s="24"/>
      <c r="C33" s="25">
        <f>SUMIFS(Expenses!$B$6:$B$200,Expenses!$G$6:$G$200,1,Expenses!$C$6:$C$200,'Profit &amp; Loss Report'!$A33)</f>
        <v>0</v>
      </c>
      <c r="D33" s="25">
        <f>SUMIFS(Expenses!$B$6:$B$200,Expenses!$G$6:$G$200,2,Expenses!$C$6:$C$200,'Profit &amp; Loss Report'!$A33)</f>
        <v>0</v>
      </c>
      <c r="E33" s="25">
        <f>SUMIFS(Expenses!$B$6:$B$200,Expenses!$G$6:$G$200,3,Expenses!$C$6:$C$200,'Profit &amp; Loss Report'!$A33)</f>
        <v>0</v>
      </c>
      <c r="F33" s="25">
        <f>SUMIFS(Expenses!$B$6:$B$200,Expenses!$G$6:$G$200,4,Expenses!$C$6:$C$200,'Profit &amp; Loss Report'!$A33)</f>
        <v>0</v>
      </c>
      <c r="G33" s="25">
        <f>SUMIFS(Expenses!$B$6:$B$200,Expenses!$G$6:$G$200,5,Expenses!$C$6:$C$200,'Profit &amp; Loss Report'!$A33)</f>
        <v>0</v>
      </c>
      <c r="H33" s="25">
        <f>SUMIFS(Expenses!$B$6:$B$200,Expenses!$G$6:$G$200,6,Expenses!$C$6:$C$200,'Profit &amp; Loss Report'!$A33)</f>
        <v>0</v>
      </c>
      <c r="I33" s="25">
        <f>SUMIFS(Expenses!$B$6:$B$200,Expenses!$G$6:$G$200,7,Expenses!$C$6:$C$200,'Profit &amp; Loss Report'!$A33)</f>
        <v>0</v>
      </c>
      <c r="J33" s="25">
        <f>SUMIFS(Expenses!$B$6:$B$200,Expenses!$G$6:$G$200,8,Expenses!$C$6:$C$200,'Profit &amp; Loss Report'!$A33)</f>
        <v>0</v>
      </c>
      <c r="K33" s="25">
        <f>SUMIFS(Expenses!$B$6:$B$200,Expenses!$G$6:$G$200,9,Expenses!$C$6:$C$200,'Profit &amp; Loss Report'!$A33)</f>
        <v>0</v>
      </c>
      <c r="L33" s="25">
        <f>SUMIFS(Expenses!$B$6:$B$200,Expenses!$G$6:$G$200,10,Expenses!$C$6:$C$200,'Profit &amp; Loss Report'!$A33)</f>
        <v>0</v>
      </c>
      <c r="M33" s="25">
        <f>SUMIFS(Expenses!$B$6:$B$200,Expenses!$G$6:$G$200,11,Expenses!$C$6:$C$200,'Profit &amp; Loss Report'!$A33)</f>
        <v>0</v>
      </c>
      <c r="N33" s="25">
        <f>SUMIFS(Expenses!$B$6:$B$200,Expenses!$G$6:$G$200,12,Expenses!$C$6:$C$200,'Profit &amp; Loss Report'!$A33)</f>
        <v>0</v>
      </c>
      <c r="O33" s="26">
        <f t="shared" si="3"/>
        <v>0</v>
      </c>
      <c r="P33" s="33"/>
    </row>
    <row r="34" spans="1:16" ht="14.25" customHeight="1">
      <c r="A34" s="17" t="s">
        <v>78</v>
      </c>
      <c r="B34" s="24"/>
      <c r="C34" s="25">
        <f>SUMIFS(Expenses!$B$6:$B$200,Expenses!$G$6:$G$200,1,Expenses!$C$6:$C$200,'Profit &amp; Loss Report'!$A34)</f>
        <v>0</v>
      </c>
      <c r="D34" s="25">
        <f>SUMIFS(Expenses!$B$6:$B$200,Expenses!$G$6:$G$200,2,Expenses!$C$6:$C$200,'Profit &amp; Loss Report'!$A34)</f>
        <v>0</v>
      </c>
      <c r="E34" s="25">
        <f>SUMIFS(Expenses!$B$6:$B$200,Expenses!$G$6:$G$200,3,Expenses!$C$6:$C$200,'Profit &amp; Loss Report'!$A34)</f>
        <v>0</v>
      </c>
      <c r="F34" s="25">
        <f>SUMIFS(Expenses!$B$6:$B$200,Expenses!$G$6:$G$200,4,Expenses!$C$6:$C$200,'Profit &amp; Loss Report'!$A34)</f>
        <v>0</v>
      </c>
      <c r="G34" s="25">
        <f>SUMIFS(Expenses!$B$6:$B$200,Expenses!$G$6:$G$200,5,Expenses!$C$6:$C$200,'Profit &amp; Loss Report'!$A34)</f>
        <v>0</v>
      </c>
      <c r="H34" s="25">
        <f>SUMIFS(Expenses!$B$6:$B$200,Expenses!$G$6:$G$200,6,Expenses!$C$6:$C$200,'Profit &amp; Loss Report'!$A34)</f>
        <v>0</v>
      </c>
      <c r="I34" s="25">
        <f>SUMIFS(Expenses!$B$6:$B$200,Expenses!$G$6:$G$200,7,Expenses!$C$6:$C$200,'Profit &amp; Loss Report'!$A34)</f>
        <v>0</v>
      </c>
      <c r="J34" s="25">
        <f>SUMIFS(Expenses!$B$6:$B$200,Expenses!$G$6:$G$200,8,Expenses!$C$6:$C$200,'Profit &amp; Loss Report'!$A34)</f>
        <v>0</v>
      </c>
      <c r="K34" s="25">
        <f>SUMIFS(Expenses!$B$6:$B$200,Expenses!$G$6:$G$200,9,Expenses!$C$6:$C$200,'Profit &amp; Loss Report'!$A34)</f>
        <v>0</v>
      </c>
      <c r="L34" s="25">
        <f>SUMIFS(Expenses!$B$6:$B$200,Expenses!$G$6:$G$200,10,Expenses!$C$6:$C$200,'Profit &amp; Loss Report'!$A34)</f>
        <v>0</v>
      </c>
      <c r="M34" s="25">
        <f>SUMIFS(Expenses!$B$6:$B$200,Expenses!$G$6:$G$200,11,Expenses!$C$6:$C$200,'Profit &amp; Loss Report'!$A34)</f>
        <v>0</v>
      </c>
      <c r="N34" s="25">
        <f>SUMIFS(Expenses!$B$6:$B$200,Expenses!$G$6:$G$200,12,Expenses!$C$6:$C$200,'Profit &amp; Loss Report'!$A34)</f>
        <v>0</v>
      </c>
      <c r="O34" s="26">
        <f t="shared" si="3"/>
        <v>0</v>
      </c>
      <c r="P34" s="33"/>
    </row>
    <row r="35" spans="1:16" ht="14.25" customHeight="1">
      <c r="A35" s="17" t="s">
        <v>79</v>
      </c>
      <c r="B35" s="24"/>
      <c r="C35" s="25">
        <f>SUMIFS(Expenses!$B$6:$B$200,Expenses!$G$6:$G$200,1,Expenses!$C$6:$C$200,'Profit &amp; Loss Report'!$A35)</f>
        <v>0</v>
      </c>
      <c r="D35" s="25">
        <f>SUMIFS(Expenses!$B$6:$B$200,Expenses!$G$6:$G$200,2,Expenses!$C$6:$C$200,'Profit &amp; Loss Report'!$A35)</f>
        <v>0</v>
      </c>
      <c r="E35" s="25">
        <f>SUMIFS(Expenses!$B$6:$B$200,Expenses!$G$6:$G$200,3,Expenses!$C$6:$C$200,'Profit &amp; Loss Report'!$A35)</f>
        <v>0</v>
      </c>
      <c r="F35" s="25">
        <f>SUMIFS(Expenses!$B$6:$B$200,Expenses!$G$6:$G$200,4,Expenses!$C$6:$C$200,'Profit &amp; Loss Report'!$A35)</f>
        <v>0</v>
      </c>
      <c r="G35" s="25">
        <f>SUMIFS(Expenses!$B$6:$B$200,Expenses!$G$6:$G$200,5,Expenses!$C$6:$C$200,'Profit &amp; Loss Report'!$A35)</f>
        <v>0</v>
      </c>
      <c r="H35" s="25">
        <f>SUMIFS(Expenses!$B$6:$B$200,Expenses!$G$6:$G$200,6,Expenses!$C$6:$C$200,'Profit &amp; Loss Report'!$A35)</f>
        <v>0</v>
      </c>
      <c r="I35" s="25">
        <f>SUMIFS(Expenses!$B$6:$B$200,Expenses!$G$6:$G$200,7,Expenses!$C$6:$C$200,'Profit &amp; Loss Report'!$A35)</f>
        <v>0</v>
      </c>
      <c r="J35" s="25">
        <f>SUMIFS(Expenses!$B$6:$B$200,Expenses!$G$6:$G$200,8,Expenses!$C$6:$C$200,'Profit &amp; Loss Report'!$A35)</f>
        <v>0</v>
      </c>
      <c r="K35" s="25">
        <f>SUMIFS(Expenses!$B$6:$B$200,Expenses!$G$6:$G$200,9,Expenses!$C$6:$C$200,'Profit &amp; Loss Report'!$A35)</f>
        <v>0</v>
      </c>
      <c r="L35" s="25">
        <f>SUMIFS(Expenses!$B$6:$B$200,Expenses!$G$6:$G$200,10,Expenses!$C$6:$C$200,'Profit &amp; Loss Report'!$A35)</f>
        <v>0</v>
      </c>
      <c r="M35" s="25">
        <f>SUMIFS(Expenses!$B$6:$B$200,Expenses!$G$6:$G$200,11,Expenses!$C$6:$C$200,'Profit &amp; Loss Report'!$A35)</f>
        <v>0</v>
      </c>
      <c r="N35" s="25">
        <f>SUMIFS(Expenses!$B$6:$B$200,Expenses!$G$6:$G$200,12,Expenses!$C$6:$C$200,'Profit &amp; Loss Report'!$A35)</f>
        <v>0</v>
      </c>
      <c r="O35" s="26">
        <f t="shared" si="3"/>
        <v>0</v>
      </c>
      <c r="P35" s="33"/>
    </row>
    <row r="36" spans="1:16" ht="14.25" customHeight="1">
      <c r="A36" s="17" t="s">
        <v>80</v>
      </c>
      <c r="B36" s="24"/>
      <c r="C36" s="25">
        <f>SUMIFS(Expenses!$B$6:$B$200,Expenses!$G$6:$G$200,1,Expenses!$C$6:$C$200,'Profit &amp; Loss Report'!$A36)</f>
        <v>0</v>
      </c>
      <c r="D36" s="25">
        <f>SUMIFS(Expenses!$B$6:$B$200,Expenses!$G$6:$G$200,2,Expenses!$C$6:$C$200,'Profit &amp; Loss Report'!$A36)</f>
        <v>0</v>
      </c>
      <c r="E36" s="25">
        <f>SUMIFS(Expenses!$B$6:$B$200,Expenses!$G$6:$G$200,3,Expenses!$C$6:$C$200,'Profit &amp; Loss Report'!$A36)</f>
        <v>0</v>
      </c>
      <c r="F36" s="25">
        <f>SUMIFS(Expenses!$B$6:$B$200,Expenses!$G$6:$G$200,4,Expenses!$C$6:$C$200,'Profit &amp; Loss Report'!$A36)</f>
        <v>0</v>
      </c>
      <c r="G36" s="25">
        <f>SUMIFS(Expenses!$B$6:$B$200,Expenses!$G$6:$G$200,5,Expenses!$C$6:$C$200,'Profit &amp; Loss Report'!$A36)</f>
        <v>0</v>
      </c>
      <c r="H36" s="25">
        <f>SUMIFS(Expenses!$B$6:$B$200,Expenses!$G$6:$G$200,6,Expenses!$C$6:$C$200,'Profit &amp; Loss Report'!$A36)</f>
        <v>0</v>
      </c>
      <c r="I36" s="25">
        <f>SUMIFS(Expenses!$B$6:$B$200,Expenses!$G$6:$G$200,7,Expenses!$C$6:$C$200,'Profit &amp; Loss Report'!$A36)</f>
        <v>0</v>
      </c>
      <c r="J36" s="25">
        <f>SUMIFS(Expenses!$B$6:$B$200,Expenses!$G$6:$G$200,8,Expenses!$C$6:$C$200,'Profit &amp; Loss Report'!$A36)</f>
        <v>0</v>
      </c>
      <c r="K36" s="25">
        <f>SUMIFS(Expenses!$B$6:$B$200,Expenses!$G$6:$G$200,9,Expenses!$C$6:$C$200,'Profit &amp; Loss Report'!$A36)</f>
        <v>0</v>
      </c>
      <c r="L36" s="25">
        <f>SUMIFS(Expenses!$B$6:$B$200,Expenses!$G$6:$G$200,10,Expenses!$C$6:$C$200,'Profit &amp; Loss Report'!$A36)</f>
        <v>0</v>
      </c>
      <c r="M36" s="25">
        <f>SUMIFS(Expenses!$B$6:$B$200,Expenses!$G$6:$G$200,11,Expenses!$C$6:$C$200,'Profit &amp; Loss Report'!$A36)</f>
        <v>0</v>
      </c>
      <c r="N36" s="25">
        <f>SUMIFS(Expenses!$B$6:$B$200,Expenses!$G$6:$G$200,12,Expenses!$C$6:$C$200,'Profit &amp; Loss Report'!$A36)</f>
        <v>0</v>
      </c>
      <c r="O36" s="26">
        <f t="shared" si="3"/>
        <v>0</v>
      </c>
      <c r="P36" s="33"/>
    </row>
    <row r="37" spans="1:16" ht="14.25" customHeight="1">
      <c r="A37" s="17" t="s">
        <v>81</v>
      </c>
      <c r="B37" s="24"/>
      <c r="C37" s="25">
        <f>SUMIFS(Expenses!$B$6:$B$200,Expenses!$G$6:$G$200,1,Expenses!$C$6:$C$200,'Profit &amp; Loss Report'!$A37)</f>
        <v>0</v>
      </c>
      <c r="D37" s="25">
        <f>SUMIFS(Expenses!$B$6:$B$200,Expenses!$G$6:$G$200,2,Expenses!$C$6:$C$200,'Profit &amp; Loss Report'!$A37)</f>
        <v>0</v>
      </c>
      <c r="E37" s="25">
        <f>SUMIFS(Expenses!$B$6:$B$200,Expenses!$G$6:$G$200,3,Expenses!$C$6:$C$200,'Profit &amp; Loss Report'!$A37)</f>
        <v>0</v>
      </c>
      <c r="F37" s="25">
        <f>SUMIFS(Expenses!$B$6:$B$200,Expenses!$G$6:$G$200,4,Expenses!$C$6:$C$200,'Profit &amp; Loss Report'!$A37)</f>
        <v>0</v>
      </c>
      <c r="G37" s="25">
        <f>SUMIFS(Expenses!$B$6:$B$200,Expenses!$G$6:$G$200,5,Expenses!$C$6:$C$200,'Profit &amp; Loss Report'!$A37)</f>
        <v>0</v>
      </c>
      <c r="H37" s="25">
        <f>SUMIFS(Expenses!$B$6:$B$200,Expenses!$G$6:$G$200,6,Expenses!$C$6:$C$200,'Profit &amp; Loss Report'!$A37)</f>
        <v>0</v>
      </c>
      <c r="I37" s="25">
        <f>SUMIFS(Expenses!$B$6:$B$200,Expenses!$G$6:$G$200,7,Expenses!$C$6:$C$200,'Profit &amp; Loss Report'!$A37)</f>
        <v>0</v>
      </c>
      <c r="J37" s="25">
        <f>SUMIFS(Expenses!$B$6:$B$200,Expenses!$G$6:$G$200,8,Expenses!$C$6:$C$200,'Profit &amp; Loss Report'!$A37)</f>
        <v>0</v>
      </c>
      <c r="K37" s="25">
        <f>SUMIFS(Expenses!$B$6:$B$200,Expenses!$G$6:$G$200,9,Expenses!$C$6:$C$200,'Profit &amp; Loss Report'!$A37)</f>
        <v>0</v>
      </c>
      <c r="L37" s="25">
        <f>SUMIFS(Expenses!$B$6:$B$200,Expenses!$G$6:$G$200,10,Expenses!$C$6:$C$200,'Profit &amp; Loss Report'!$A37)</f>
        <v>0</v>
      </c>
      <c r="M37" s="25">
        <f>SUMIFS(Expenses!$B$6:$B$200,Expenses!$G$6:$G$200,11,Expenses!$C$6:$C$200,'Profit &amp; Loss Report'!$A37)</f>
        <v>0</v>
      </c>
      <c r="N37" s="25">
        <f>SUMIFS(Expenses!$B$6:$B$200,Expenses!$G$6:$G$200,12,Expenses!$C$6:$C$200,'Profit &amp; Loss Report'!$A37)</f>
        <v>0</v>
      </c>
      <c r="O37" s="26">
        <f t="shared" si="3"/>
        <v>0</v>
      </c>
      <c r="P37" s="33"/>
    </row>
    <row r="38" spans="1:16" ht="14.25" customHeight="1">
      <c r="A38" s="17" t="s">
        <v>82</v>
      </c>
      <c r="B38" s="24"/>
      <c r="C38" s="25">
        <f>SUMIFS(Expenses!$B$6:$B$200,Expenses!$G$6:$G$200,1,Expenses!$C$6:$C$200,'Profit &amp; Loss Report'!$A38)</f>
        <v>0</v>
      </c>
      <c r="D38" s="25">
        <f>SUMIFS(Expenses!$B$6:$B$200,Expenses!$G$6:$G$200,2,Expenses!$C$6:$C$200,'Profit &amp; Loss Report'!$A38)</f>
        <v>0</v>
      </c>
      <c r="E38" s="25">
        <f>SUMIFS(Expenses!$B$6:$B$200,Expenses!$G$6:$G$200,3,Expenses!$C$6:$C$200,'Profit &amp; Loss Report'!$A38)</f>
        <v>0</v>
      </c>
      <c r="F38" s="25">
        <f>SUMIFS(Expenses!$B$6:$B$200,Expenses!$G$6:$G$200,4,Expenses!$C$6:$C$200,'Profit &amp; Loss Report'!$A38)</f>
        <v>0</v>
      </c>
      <c r="G38" s="25">
        <f>SUMIFS(Expenses!$B$6:$B$200,Expenses!$G$6:$G$200,5,Expenses!$C$6:$C$200,'Profit &amp; Loss Report'!$A38)</f>
        <v>0</v>
      </c>
      <c r="H38" s="25">
        <f>SUMIFS(Expenses!$B$6:$B$200,Expenses!$G$6:$G$200,6,Expenses!$C$6:$C$200,'Profit &amp; Loss Report'!$A38)</f>
        <v>0</v>
      </c>
      <c r="I38" s="25">
        <f>SUMIFS(Expenses!$B$6:$B$200,Expenses!$G$6:$G$200,7,Expenses!$C$6:$C$200,'Profit &amp; Loss Report'!$A38)</f>
        <v>0</v>
      </c>
      <c r="J38" s="25">
        <f>SUMIFS(Expenses!$B$6:$B$200,Expenses!$G$6:$G$200,8,Expenses!$C$6:$C$200,'Profit &amp; Loss Report'!$A38)</f>
        <v>0</v>
      </c>
      <c r="K38" s="25">
        <f>SUMIFS(Expenses!$B$6:$B$200,Expenses!$G$6:$G$200,9,Expenses!$C$6:$C$200,'Profit &amp; Loss Report'!$A38)</f>
        <v>0</v>
      </c>
      <c r="L38" s="25">
        <f>SUMIFS(Expenses!$B$6:$B$200,Expenses!$G$6:$G$200,10,Expenses!$C$6:$C$200,'Profit &amp; Loss Report'!$A38)</f>
        <v>0</v>
      </c>
      <c r="M38" s="25">
        <f>SUMIFS(Expenses!$B$6:$B$200,Expenses!$G$6:$G$200,11,Expenses!$C$6:$C$200,'Profit &amp; Loss Report'!$A38)</f>
        <v>0</v>
      </c>
      <c r="N38" s="25">
        <f>SUMIFS(Expenses!$B$6:$B$200,Expenses!$G$6:$G$200,12,Expenses!$C$6:$C$200,'Profit &amp; Loss Report'!$A38)</f>
        <v>0</v>
      </c>
      <c r="O38" s="26">
        <f t="shared" si="3"/>
        <v>0</v>
      </c>
      <c r="P38" s="33"/>
    </row>
    <row r="39" spans="1:16" ht="14.25" customHeight="1">
      <c r="A39" s="17" t="s">
        <v>83</v>
      </c>
      <c r="B39" s="24"/>
      <c r="C39" s="25">
        <f>SUMIFS(Expenses!$B$6:$B$200,Expenses!$G$6:$G$200,1,Expenses!$C$6:$C$200,'Profit &amp; Loss Report'!$A39)</f>
        <v>0</v>
      </c>
      <c r="D39" s="25">
        <f>SUMIFS(Expenses!$B$6:$B$200,Expenses!$G$6:$G$200,2,Expenses!$C$6:$C$200,'Profit &amp; Loss Report'!$A39)</f>
        <v>0</v>
      </c>
      <c r="E39" s="25">
        <f>SUMIFS(Expenses!$B$6:$B$200,Expenses!$G$6:$G$200,3,Expenses!$C$6:$C$200,'Profit &amp; Loss Report'!$A39)</f>
        <v>0</v>
      </c>
      <c r="F39" s="25">
        <f>SUMIFS(Expenses!$B$6:$B$200,Expenses!$G$6:$G$200,4,Expenses!$C$6:$C$200,'Profit &amp; Loss Report'!$A39)</f>
        <v>0</v>
      </c>
      <c r="G39" s="25">
        <f>SUMIFS(Expenses!$B$6:$B$200,Expenses!$G$6:$G$200,5,Expenses!$C$6:$C$200,'Profit &amp; Loss Report'!$A39)</f>
        <v>0</v>
      </c>
      <c r="H39" s="25">
        <f>SUMIFS(Expenses!$B$6:$B$200,Expenses!$G$6:$G$200,6,Expenses!$C$6:$C$200,'Profit &amp; Loss Report'!$A39)</f>
        <v>0</v>
      </c>
      <c r="I39" s="25">
        <f>SUMIFS(Expenses!$B$6:$B$200,Expenses!$G$6:$G$200,7,Expenses!$C$6:$C$200,'Profit &amp; Loss Report'!$A39)</f>
        <v>0</v>
      </c>
      <c r="J39" s="25">
        <f>SUMIFS(Expenses!$B$6:$B$200,Expenses!$G$6:$G$200,8,Expenses!$C$6:$C$200,'Profit &amp; Loss Report'!$A39)</f>
        <v>0</v>
      </c>
      <c r="K39" s="25">
        <f>SUMIFS(Expenses!$B$6:$B$200,Expenses!$G$6:$G$200,9,Expenses!$C$6:$C$200,'Profit &amp; Loss Report'!$A39)</f>
        <v>0</v>
      </c>
      <c r="L39" s="25">
        <f>SUMIFS(Expenses!$B$6:$B$200,Expenses!$G$6:$G$200,10,Expenses!$C$6:$C$200,'Profit &amp; Loss Report'!$A39)</f>
        <v>0</v>
      </c>
      <c r="M39" s="25">
        <f>SUMIFS(Expenses!$B$6:$B$200,Expenses!$G$6:$G$200,11,Expenses!$C$6:$C$200,'Profit &amp; Loss Report'!$A39)</f>
        <v>0</v>
      </c>
      <c r="N39" s="25">
        <f>SUMIFS(Expenses!$B$6:$B$200,Expenses!$G$6:$G$200,12,Expenses!$C$6:$C$200,'Profit &amp; Loss Report'!$A39)</f>
        <v>0</v>
      </c>
      <c r="O39" s="26">
        <f t="shared" si="3"/>
        <v>0</v>
      </c>
      <c r="P39" s="33"/>
    </row>
    <row r="40" spans="1:16" ht="14.25" customHeight="1">
      <c r="A40" s="17" t="s">
        <v>84</v>
      </c>
      <c r="B40" s="24"/>
      <c r="C40" s="25">
        <f>SUMIFS(Expenses!$B$6:$B$200,Expenses!$G$6:$G$200,1,Expenses!$C$6:$C$200,'Profit &amp; Loss Report'!$A40)</f>
        <v>0</v>
      </c>
      <c r="D40" s="25">
        <f>SUMIFS(Expenses!$B$6:$B$200,Expenses!$G$6:$G$200,2,Expenses!$C$6:$C$200,'Profit &amp; Loss Report'!$A40)</f>
        <v>0</v>
      </c>
      <c r="E40" s="25">
        <f>SUMIFS(Expenses!$B$6:$B$200,Expenses!$G$6:$G$200,3,Expenses!$C$6:$C$200,'Profit &amp; Loss Report'!$A40)</f>
        <v>0</v>
      </c>
      <c r="F40" s="25">
        <f>SUMIFS(Expenses!$B$6:$B$200,Expenses!$G$6:$G$200,4,Expenses!$C$6:$C$200,'Profit &amp; Loss Report'!$A40)</f>
        <v>0</v>
      </c>
      <c r="G40" s="25">
        <f>SUMIFS(Expenses!$B$6:$B$200,Expenses!$G$6:$G$200,5,Expenses!$C$6:$C$200,'Profit &amp; Loss Report'!$A40)</f>
        <v>0</v>
      </c>
      <c r="H40" s="25">
        <f>SUMIFS(Expenses!$B$6:$B$200,Expenses!$G$6:$G$200,6,Expenses!$C$6:$C$200,'Profit &amp; Loss Report'!$A40)</f>
        <v>0</v>
      </c>
      <c r="I40" s="25">
        <f>SUMIFS(Expenses!$B$6:$B$200,Expenses!$G$6:$G$200,7,Expenses!$C$6:$C$200,'Profit &amp; Loss Report'!$A40)</f>
        <v>0</v>
      </c>
      <c r="J40" s="25">
        <f>SUMIFS(Expenses!$B$6:$B$200,Expenses!$G$6:$G$200,8,Expenses!$C$6:$C$200,'Profit &amp; Loss Report'!$A40)</f>
        <v>0</v>
      </c>
      <c r="K40" s="25">
        <f>SUMIFS(Expenses!$B$6:$B$200,Expenses!$G$6:$G$200,9,Expenses!$C$6:$C$200,'Profit &amp; Loss Report'!$A40)</f>
        <v>0</v>
      </c>
      <c r="L40" s="25">
        <f>SUMIFS(Expenses!$B$6:$B$200,Expenses!$G$6:$G$200,10,Expenses!$C$6:$C$200,'Profit &amp; Loss Report'!$A40)</f>
        <v>0</v>
      </c>
      <c r="M40" s="25">
        <f>SUMIFS(Expenses!$B$6:$B$200,Expenses!$G$6:$G$200,11,Expenses!$C$6:$C$200,'Profit &amp; Loss Report'!$A40)</f>
        <v>0</v>
      </c>
      <c r="N40" s="25">
        <f>SUMIFS(Expenses!$B$6:$B$200,Expenses!$G$6:$G$200,12,Expenses!$C$6:$C$200,'Profit &amp; Loss Report'!$A40)</f>
        <v>0</v>
      </c>
      <c r="O40" s="26">
        <f t="shared" si="3"/>
        <v>0</v>
      </c>
      <c r="P40" s="33"/>
    </row>
    <row r="41" spans="1:16" ht="14.25" customHeight="1">
      <c r="A41" s="17" t="s">
        <v>85</v>
      </c>
      <c r="B41" s="24"/>
      <c r="C41" s="25">
        <f>SUMIFS(Expenses!$B$6:$B$200,Expenses!$G$6:$G$200,1,Expenses!$C$6:$C$200,'Profit &amp; Loss Report'!$A41)</f>
        <v>0</v>
      </c>
      <c r="D41" s="25">
        <f>SUMIFS(Expenses!$B$6:$B$200,Expenses!$G$6:$G$200,2,Expenses!$C$6:$C$200,'Profit &amp; Loss Report'!$A41)</f>
        <v>0</v>
      </c>
      <c r="E41" s="25">
        <f>SUMIFS(Expenses!$B$6:$B$200,Expenses!$G$6:$G$200,3,Expenses!$C$6:$C$200,'Profit &amp; Loss Report'!$A41)</f>
        <v>0</v>
      </c>
      <c r="F41" s="25">
        <f>SUMIFS(Expenses!$B$6:$B$200,Expenses!$G$6:$G$200,4,Expenses!$C$6:$C$200,'Profit &amp; Loss Report'!$A41)</f>
        <v>0</v>
      </c>
      <c r="G41" s="25">
        <f>SUMIFS(Expenses!$B$6:$B$200,Expenses!$G$6:$G$200,5,Expenses!$C$6:$C$200,'Profit &amp; Loss Report'!$A41)</f>
        <v>0</v>
      </c>
      <c r="H41" s="25">
        <f>SUMIFS(Expenses!$B$6:$B$200,Expenses!$G$6:$G$200,6,Expenses!$C$6:$C$200,'Profit &amp; Loss Report'!$A41)</f>
        <v>0</v>
      </c>
      <c r="I41" s="25">
        <f>SUMIFS(Expenses!$B$6:$B$200,Expenses!$G$6:$G$200,7,Expenses!$C$6:$C$200,'Profit &amp; Loss Report'!$A41)</f>
        <v>0</v>
      </c>
      <c r="J41" s="25">
        <f>SUMIFS(Expenses!$B$6:$B$200,Expenses!$G$6:$G$200,8,Expenses!$C$6:$C$200,'Profit &amp; Loss Report'!$A41)</f>
        <v>0</v>
      </c>
      <c r="K41" s="25">
        <f>SUMIFS(Expenses!$B$6:$B$200,Expenses!$G$6:$G$200,9,Expenses!$C$6:$C$200,'Profit &amp; Loss Report'!$A41)</f>
        <v>0</v>
      </c>
      <c r="L41" s="25">
        <f>SUMIFS(Expenses!$B$6:$B$200,Expenses!$G$6:$G$200,10,Expenses!$C$6:$C$200,'Profit &amp; Loss Report'!$A41)</f>
        <v>0</v>
      </c>
      <c r="M41" s="25">
        <f>SUMIFS(Expenses!$B$6:$B$200,Expenses!$G$6:$G$200,11,Expenses!$C$6:$C$200,'Profit &amp; Loss Report'!$A41)</f>
        <v>0</v>
      </c>
      <c r="N41" s="25">
        <f>SUMIFS(Expenses!$B$6:$B$200,Expenses!$G$6:$G$200,12,Expenses!$C$6:$C$200,'Profit &amp; Loss Report'!$A41)</f>
        <v>0</v>
      </c>
      <c r="O41" s="26">
        <f t="shared" si="3"/>
        <v>0</v>
      </c>
      <c r="P41" s="33"/>
    </row>
    <row r="42" spans="1:16" ht="14.25" customHeight="1">
      <c r="A42" s="17" t="s">
        <v>86</v>
      </c>
      <c r="B42" s="24"/>
      <c r="C42" s="25">
        <f>SUMIFS(Expenses!$B$6:$B$200,Expenses!$G$6:$G$200,1,Expenses!$C$6:$C$200,'Profit &amp; Loss Report'!$A42)</f>
        <v>0</v>
      </c>
      <c r="D42" s="25">
        <f>SUMIFS(Expenses!$B$6:$B$200,Expenses!$G$6:$G$200,2,Expenses!$C$6:$C$200,'Profit &amp; Loss Report'!$A42)</f>
        <v>0</v>
      </c>
      <c r="E42" s="25">
        <f>SUMIFS(Expenses!$B$6:$B$200,Expenses!$G$6:$G$200,3,Expenses!$C$6:$C$200,'Profit &amp; Loss Report'!$A42)</f>
        <v>0</v>
      </c>
      <c r="F42" s="25">
        <f>SUMIFS(Expenses!$B$6:$B$200,Expenses!$G$6:$G$200,4,Expenses!$C$6:$C$200,'Profit &amp; Loss Report'!$A42)</f>
        <v>0</v>
      </c>
      <c r="G42" s="25">
        <f>SUMIFS(Expenses!$B$6:$B$200,Expenses!$G$6:$G$200,5,Expenses!$C$6:$C$200,'Profit &amp; Loss Report'!$A42)</f>
        <v>0</v>
      </c>
      <c r="H42" s="25">
        <f>SUMIFS(Expenses!$B$6:$B$200,Expenses!$G$6:$G$200,6,Expenses!$C$6:$C$200,'Profit &amp; Loss Report'!$A42)</f>
        <v>0</v>
      </c>
      <c r="I42" s="25">
        <f>SUMIFS(Expenses!$B$6:$B$200,Expenses!$G$6:$G$200,7,Expenses!$C$6:$C$200,'Profit &amp; Loss Report'!$A42)</f>
        <v>0</v>
      </c>
      <c r="J42" s="25">
        <f>SUMIFS(Expenses!$B$6:$B$200,Expenses!$G$6:$G$200,8,Expenses!$C$6:$C$200,'Profit &amp; Loss Report'!$A42)</f>
        <v>0</v>
      </c>
      <c r="K42" s="25">
        <f>SUMIFS(Expenses!$B$6:$B$200,Expenses!$G$6:$G$200,9,Expenses!$C$6:$C$200,'Profit &amp; Loss Report'!$A42)</f>
        <v>0</v>
      </c>
      <c r="L42" s="25">
        <f>SUMIFS(Expenses!$B$6:$B$200,Expenses!$G$6:$G$200,10,Expenses!$C$6:$C$200,'Profit &amp; Loss Report'!$A42)</f>
        <v>0</v>
      </c>
      <c r="M42" s="25">
        <f>SUMIFS(Expenses!$B$6:$B$200,Expenses!$G$6:$G$200,11,Expenses!$C$6:$C$200,'Profit &amp; Loss Report'!$A42)</f>
        <v>0</v>
      </c>
      <c r="N42" s="25">
        <f>SUMIFS(Expenses!$B$6:$B$200,Expenses!$G$6:$G$200,12,Expenses!$C$6:$C$200,'Profit &amp; Loss Report'!$A42)</f>
        <v>0</v>
      </c>
      <c r="O42" s="26">
        <f t="shared" si="3"/>
        <v>0</v>
      </c>
      <c r="P42" s="33"/>
    </row>
    <row r="43" spans="1:16" ht="12.75" customHeight="1">
      <c r="A43" s="17" t="s">
        <v>87</v>
      </c>
      <c r="B43" s="24"/>
      <c r="C43" s="25">
        <f>SUMIFS(Expenses!$B$6:$B$200,Expenses!$G$6:$G$200,1,Expenses!$C$6:$C$200,'Profit &amp; Loss Report'!$A43)</f>
        <v>0</v>
      </c>
      <c r="D43" s="25">
        <f>SUMIFS(Expenses!$B$6:$B$200,Expenses!$G$6:$G$200,2,Expenses!$C$6:$C$200,'Profit &amp; Loss Report'!$A43)</f>
        <v>0</v>
      </c>
      <c r="E43" s="25">
        <f>SUMIFS(Expenses!$B$6:$B$200,Expenses!$G$6:$G$200,3,Expenses!$C$6:$C$200,'Profit &amp; Loss Report'!$A43)</f>
        <v>0</v>
      </c>
      <c r="F43" s="25">
        <f>SUMIFS(Expenses!$B$6:$B$200,Expenses!$G$6:$G$200,4,Expenses!$C$6:$C$200,'Profit &amp; Loss Report'!$A43)</f>
        <v>0</v>
      </c>
      <c r="G43" s="25">
        <f>SUMIFS(Expenses!$B$6:$B$200,Expenses!$G$6:$G$200,5,Expenses!$C$6:$C$200,'Profit &amp; Loss Report'!$A43)</f>
        <v>0</v>
      </c>
      <c r="H43" s="25">
        <f>SUMIFS(Expenses!$B$6:$B$200,Expenses!$G$6:$G$200,6,Expenses!$C$6:$C$200,'Profit &amp; Loss Report'!$A43)</f>
        <v>0</v>
      </c>
      <c r="I43" s="25">
        <f>SUMIFS(Expenses!$B$6:$B$200,Expenses!$G$6:$G$200,7,Expenses!$C$6:$C$200,'Profit &amp; Loss Report'!$A43)</f>
        <v>0</v>
      </c>
      <c r="J43" s="25">
        <f>SUMIFS(Expenses!$B$6:$B$200,Expenses!$G$6:$G$200,8,Expenses!$C$6:$C$200,'Profit &amp; Loss Report'!$A43)</f>
        <v>0</v>
      </c>
      <c r="K43" s="25">
        <f>SUMIFS(Expenses!$B$6:$B$200,Expenses!$G$6:$G$200,9,Expenses!$C$6:$C$200,'Profit &amp; Loss Report'!$A43)</f>
        <v>0</v>
      </c>
      <c r="L43" s="25">
        <f>SUMIFS(Expenses!$B$6:$B$200,Expenses!$G$6:$G$200,10,Expenses!$C$6:$C$200,'Profit &amp; Loss Report'!$A43)</f>
        <v>0</v>
      </c>
      <c r="M43" s="25">
        <f>SUMIFS(Expenses!$B$6:$B$200,Expenses!$G$6:$G$200,11,Expenses!$C$6:$C$200,'Profit &amp; Loss Report'!$A43)</f>
        <v>0</v>
      </c>
      <c r="N43" s="25">
        <f>SUMIFS(Expenses!$B$6:$B$200,Expenses!$G$6:$G$200,12,Expenses!$C$6:$C$200,'Profit &amp; Loss Report'!$A43)</f>
        <v>0</v>
      </c>
      <c r="O43" s="26">
        <f t="shared" si="3"/>
        <v>0</v>
      </c>
      <c r="P43" s="33"/>
    </row>
    <row r="44" spans="1:16" ht="14.25" customHeight="1">
      <c r="A44" s="17" t="s">
        <v>88</v>
      </c>
      <c r="B44" s="24"/>
      <c r="C44" s="25">
        <f>SUMIFS(Expenses!$B$6:$B$200,Expenses!$G$6:$G$200,1,Expenses!$C$6:$C$200,'Profit &amp; Loss Report'!$A44)</f>
        <v>0</v>
      </c>
      <c r="D44" s="25">
        <f>SUMIFS(Expenses!$B$6:$B$200,Expenses!$G$6:$G$200,2,Expenses!$C$6:$C$200,'Profit &amp; Loss Report'!$A44)</f>
        <v>0</v>
      </c>
      <c r="E44" s="25">
        <f>SUMIFS(Expenses!$B$6:$B$200,Expenses!$G$6:$G$200,3,Expenses!$C$6:$C$200,'Profit &amp; Loss Report'!$A44)</f>
        <v>0</v>
      </c>
      <c r="F44" s="25">
        <f>SUMIFS(Expenses!$B$6:$B$200,Expenses!$G$6:$G$200,4,Expenses!$C$6:$C$200,'Profit &amp; Loss Report'!$A44)</f>
        <v>0</v>
      </c>
      <c r="G44" s="25">
        <f>SUMIFS(Expenses!$B$6:$B$200,Expenses!$G$6:$G$200,5,Expenses!$C$6:$C$200,'Profit &amp; Loss Report'!$A44)</f>
        <v>0</v>
      </c>
      <c r="H44" s="25">
        <f>SUMIFS(Expenses!$B$6:$B$200,Expenses!$G$6:$G$200,6,Expenses!$C$6:$C$200,'Profit &amp; Loss Report'!$A44)</f>
        <v>0</v>
      </c>
      <c r="I44" s="25">
        <f>SUMIFS(Expenses!$B$6:$B$200,Expenses!$G$6:$G$200,7,Expenses!$C$6:$C$200,'Profit &amp; Loss Report'!$A44)</f>
        <v>0</v>
      </c>
      <c r="J44" s="25">
        <f>SUMIFS(Expenses!$B$6:$B$200,Expenses!$G$6:$G$200,8,Expenses!$C$6:$C$200,'Profit &amp; Loss Report'!$A44)</f>
        <v>0</v>
      </c>
      <c r="K44" s="25">
        <f>SUMIFS(Expenses!$B$6:$B$200,Expenses!$G$6:$G$200,9,Expenses!$C$6:$C$200,'Profit &amp; Loss Report'!$A44)</f>
        <v>0</v>
      </c>
      <c r="L44" s="25">
        <f>SUMIFS(Expenses!$B$6:$B$200,Expenses!$G$6:$G$200,10,Expenses!$C$6:$C$200,'Profit &amp; Loss Report'!$A44)</f>
        <v>0</v>
      </c>
      <c r="M44" s="25">
        <f>SUMIFS(Expenses!$B$6:$B$200,Expenses!$G$6:$G$200,11,Expenses!$C$6:$C$200,'Profit &amp; Loss Report'!$A44)</f>
        <v>0</v>
      </c>
      <c r="N44" s="25">
        <f>SUMIFS(Expenses!$B$6:$B$200,Expenses!$G$6:$G$200,12,Expenses!$C$6:$C$200,'Profit &amp; Loss Report'!$A44)</f>
        <v>0</v>
      </c>
      <c r="O44" s="26">
        <f t="shared" si="3"/>
        <v>0</v>
      </c>
      <c r="P44" s="33"/>
    </row>
    <row r="45" spans="1:16" ht="14.25" customHeight="1">
      <c r="A45" s="17" t="s">
        <v>89</v>
      </c>
      <c r="B45" s="24"/>
      <c r="C45" s="25">
        <f>SUMIFS(Expenses!$B$6:$B$200,Expenses!$G$6:$G$200,1,Expenses!$C$6:$C$200,'Profit &amp; Loss Report'!$A45)</f>
        <v>0</v>
      </c>
      <c r="D45" s="25">
        <f>SUMIFS(Expenses!$B$6:$B$200,Expenses!$G$6:$G$200,2,Expenses!$C$6:$C$200,'Profit &amp; Loss Report'!$A45)</f>
        <v>0</v>
      </c>
      <c r="E45" s="25">
        <f>SUMIFS(Expenses!$B$6:$B$200,Expenses!$G$6:$G$200,3,Expenses!$C$6:$C$200,'Profit &amp; Loss Report'!$A45)</f>
        <v>0</v>
      </c>
      <c r="F45" s="25">
        <f>SUMIFS(Expenses!$B$6:$B$200,Expenses!$G$6:$G$200,4,Expenses!$C$6:$C$200,'Profit &amp; Loss Report'!$A45)</f>
        <v>0</v>
      </c>
      <c r="G45" s="25">
        <f>SUMIFS(Expenses!$B$6:$B$200,Expenses!$G$6:$G$200,5,Expenses!$C$6:$C$200,'Profit &amp; Loss Report'!$A45)</f>
        <v>0</v>
      </c>
      <c r="H45" s="25">
        <f>SUMIFS(Expenses!$B$6:$B$200,Expenses!$G$6:$G$200,6,Expenses!$C$6:$C$200,'Profit &amp; Loss Report'!$A45)</f>
        <v>0</v>
      </c>
      <c r="I45" s="25">
        <f>SUMIFS(Expenses!$B$6:$B$200,Expenses!$G$6:$G$200,7,Expenses!$C$6:$C$200,'Profit &amp; Loss Report'!$A45)</f>
        <v>0</v>
      </c>
      <c r="J45" s="25">
        <f>SUMIFS(Expenses!$B$6:$B$200,Expenses!$G$6:$G$200,8,Expenses!$C$6:$C$200,'Profit &amp; Loss Report'!$A45)</f>
        <v>0</v>
      </c>
      <c r="K45" s="25">
        <f>SUMIFS(Expenses!$B$6:$B$200,Expenses!$G$6:$G$200,9,Expenses!$C$6:$C$200,'Profit &amp; Loss Report'!$A45)</f>
        <v>0</v>
      </c>
      <c r="L45" s="25">
        <f>SUMIFS(Expenses!$B$6:$B$200,Expenses!$G$6:$G$200,10,Expenses!$C$6:$C$200,'Profit &amp; Loss Report'!$A45)</f>
        <v>0</v>
      </c>
      <c r="M45" s="25">
        <f>SUMIFS(Expenses!$B$6:$B$200,Expenses!$G$6:$G$200,11,Expenses!$C$6:$C$200,'Profit &amp; Loss Report'!$A45)</f>
        <v>0</v>
      </c>
      <c r="N45" s="25">
        <f>SUMIFS(Expenses!$B$6:$B$200,Expenses!$G$6:$G$200,12,Expenses!$C$6:$C$200,'Profit &amp; Loss Report'!$A45)</f>
        <v>0</v>
      </c>
      <c r="O45" s="26">
        <f t="shared" si="3"/>
        <v>0</v>
      </c>
      <c r="P45" s="33"/>
    </row>
    <row r="46" spans="1:16" ht="14.25" customHeight="1">
      <c r="A46" s="17" t="s">
        <v>90</v>
      </c>
      <c r="B46" s="24"/>
      <c r="C46" s="25">
        <f>SUMIFS(Expenses!$B$6:$B$200,Expenses!$G$6:$G$200,1,Expenses!$C$6:$C$200,'Profit &amp; Loss Report'!$A46)</f>
        <v>0</v>
      </c>
      <c r="D46" s="25">
        <f>SUMIFS(Expenses!$B$6:$B$200,Expenses!$G$6:$G$200,2,Expenses!$C$6:$C$200,'Profit &amp; Loss Report'!$A46)</f>
        <v>0</v>
      </c>
      <c r="E46" s="25">
        <f>SUMIFS(Expenses!$B$6:$B$200,Expenses!$G$6:$G$200,3,Expenses!$C$6:$C$200,'Profit &amp; Loss Report'!$A46)</f>
        <v>0</v>
      </c>
      <c r="F46" s="25">
        <f>SUMIFS(Expenses!$B$6:$B$200,Expenses!$G$6:$G$200,4,Expenses!$C$6:$C$200,'Profit &amp; Loss Report'!$A46)</f>
        <v>0</v>
      </c>
      <c r="G46" s="25">
        <f>SUMIFS(Expenses!$B$6:$B$200,Expenses!$G$6:$G$200,5,Expenses!$C$6:$C$200,'Profit &amp; Loss Report'!$A46)</f>
        <v>0</v>
      </c>
      <c r="H46" s="25">
        <f>SUMIFS(Expenses!$B$6:$B$200,Expenses!$G$6:$G$200,6,Expenses!$C$6:$C$200,'Profit &amp; Loss Report'!$A46)</f>
        <v>0</v>
      </c>
      <c r="I46" s="25">
        <f>SUMIFS(Expenses!$B$6:$B$200,Expenses!$G$6:$G$200,7,Expenses!$C$6:$C$200,'Profit &amp; Loss Report'!$A46)</f>
        <v>0</v>
      </c>
      <c r="J46" s="25">
        <f>SUMIFS(Expenses!$B$6:$B$200,Expenses!$G$6:$G$200,8,Expenses!$C$6:$C$200,'Profit &amp; Loss Report'!$A46)</f>
        <v>0</v>
      </c>
      <c r="K46" s="25">
        <f>SUMIFS(Expenses!$B$6:$B$200,Expenses!$G$6:$G$200,9,Expenses!$C$6:$C$200,'Profit &amp; Loss Report'!$A46)</f>
        <v>0</v>
      </c>
      <c r="L46" s="25">
        <f>SUMIFS(Expenses!$B$6:$B$200,Expenses!$G$6:$G$200,10,Expenses!$C$6:$C$200,'Profit &amp; Loss Report'!$A46)</f>
        <v>0</v>
      </c>
      <c r="M46" s="25">
        <f>SUMIFS(Expenses!$B$6:$B$200,Expenses!$G$6:$G$200,11,Expenses!$C$6:$C$200,'Profit &amp; Loss Report'!$A46)</f>
        <v>0</v>
      </c>
      <c r="N46" s="25">
        <f>SUMIFS(Expenses!$B$6:$B$200,Expenses!$G$6:$G$200,12,Expenses!$C$6:$C$200,'Profit &amp; Loss Report'!$A46)</f>
        <v>0</v>
      </c>
      <c r="O46" s="26">
        <f t="shared" si="3"/>
        <v>0</v>
      </c>
      <c r="P46" s="33"/>
    </row>
    <row r="47" spans="1:16" ht="14.25" customHeight="1">
      <c r="A47" s="17" t="s">
        <v>91</v>
      </c>
      <c r="B47" s="24"/>
      <c r="C47" s="25">
        <f>SUMIFS(Expenses!$B$6:$B$200,Expenses!$G$6:$G$200,1,Expenses!$C$6:$C$200,'Profit &amp; Loss Report'!$A47)</f>
        <v>0</v>
      </c>
      <c r="D47" s="25">
        <f>SUMIFS(Expenses!$B$6:$B$200,Expenses!$G$6:$G$200,2,Expenses!$C$6:$C$200,'Profit &amp; Loss Report'!$A47)</f>
        <v>0</v>
      </c>
      <c r="E47" s="25">
        <f>SUMIFS(Expenses!$B$6:$B$200,Expenses!$G$6:$G$200,3,Expenses!$C$6:$C$200,'Profit &amp; Loss Report'!$A47)</f>
        <v>0</v>
      </c>
      <c r="F47" s="25">
        <f>SUMIFS(Expenses!$B$6:$B$200,Expenses!$G$6:$G$200,4,Expenses!$C$6:$C$200,'Profit &amp; Loss Report'!$A47)</f>
        <v>0</v>
      </c>
      <c r="G47" s="25">
        <f>SUMIFS(Expenses!$B$6:$B$200,Expenses!$G$6:$G$200,5,Expenses!$C$6:$C$200,'Profit &amp; Loss Report'!$A47)</f>
        <v>0</v>
      </c>
      <c r="H47" s="25">
        <f>SUMIFS(Expenses!$B$6:$B$200,Expenses!$G$6:$G$200,6,Expenses!$C$6:$C$200,'Profit &amp; Loss Report'!$A47)</f>
        <v>0</v>
      </c>
      <c r="I47" s="25">
        <f>SUMIFS(Expenses!$B$6:$B$200,Expenses!$G$6:$G$200,7,Expenses!$C$6:$C$200,'Profit &amp; Loss Report'!$A47)</f>
        <v>0</v>
      </c>
      <c r="J47" s="25">
        <f>SUMIFS(Expenses!$B$6:$B$200,Expenses!$G$6:$G$200,8,Expenses!$C$6:$C$200,'Profit &amp; Loss Report'!$A47)</f>
        <v>0</v>
      </c>
      <c r="K47" s="25">
        <f>SUMIFS(Expenses!$B$6:$B$200,Expenses!$G$6:$G$200,9,Expenses!$C$6:$C$200,'Profit &amp; Loss Report'!$A47)</f>
        <v>0</v>
      </c>
      <c r="L47" s="25">
        <f>SUMIFS(Expenses!$B$6:$B$200,Expenses!$G$6:$G$200,10,Expenses!$C$6:$C$200,'Profit &amp; Loss Report'!$A47)</f>
        <v>0</v>
      </c>
      <c r="M47" s="25">
        <f>SUMIFS(Expenses!$B$6:$B$200,Expenses!$G$6:$G$200,11,Expenses!$C$6:$C$200,'Profit &amp; Loss Report'!$A47)</f>
        <v>0</v>
      </c>
      <c r="N47" s="25">
        <f>SUMIFS(Expenses!$B$6:$B$200,Expenses!$G$6:$G$200,12,Expenses!$C$6:$C$200,'Profit &amp; Loss Report'!$A47)</f>
        <v>0</v>
      </c>
      <c r="O47" s="26">
        <f t="shared" si="3"/>
        <v>0</v>
      </c>
      <c r="P47" s="33"/>
    </row>
    <row r="48" spans="1:16" ht="14.25" customHeight="1">
      <c r="A48" s="17" t="s">
        <v>92</v>
      </c>
      <c r="B48" s="24"/>
      <c r="C48" s="25">
        <f>SUMIFS(Expenses!$B$6:$B$200,Expenses!$G$6:$G$200,1,Expenses!$C$6:$C$200,'Profit &amp; Loss Report'!$A48)</f>
        <v>0</v>
      </c>
      <c r="D48" s="25">
        <f>SUMIFS(Expenses!$B$6:$B$200,Expenses!$G$6:$G$200,2,Expenses!$C$6:$C$200,'Profit &amp; Loss Report'!$A48)</f>
        <v>0</v>
      </c>
      <c r="E48" s="25">
        <f>SUMIFS(Expenses!$B$6:$B$200,Expenses!$G$6:$G$200,3,Expenses!$C$6:$C$200,'Profit &amp; Loss Report'!$A48)</f>
        <v>0</v>
      </c>
      <c r="F48" s="25">
        <f>SUMIFS(Expenses!$B$6:$B$200,Expenses!$G$6:$G$200,4,Expenses!$C$6:$C$200,'Profit &amp; Loss Report'!$A48)</f>
        <v>0</v>
      </c>
      <c r="G48" s="25">
        <f>SUMIFS(Expenses!$B$6:$B$200,Expenses!$G$6:$G$200,5,Expenses!$C$6:$C$200,'Profit &amp; Loss Report'!$A48)</f>
        <v>0</v>
      </c>
      <c r="H48" s="25">
        <f>SUMIFS(Expenses!$B$6:$B$200,Expenses!$G$6:$G$200,6,Expenses!$C$6:$C$200,'Profit &amp; Loss Report'!$A48)</f>
        <v>0</v>
      </c>
      <c r="I48" s="25">
        <f>SUMIFS(Expenses!$B$6:$B$200,Expenses!$G$6:$G$200,7,Expenses!$C$6:$C$200,'Profit &amp; Loss Report'!$A48)</f>
        <v>0</v>
      </c>
      <c r="J48" s="25">
        <f>SUMIFS(Expenses!$B$6:$B$200,Expenses!$G$6:$G$200,8,Expenses!$C$6:$C$200,'Profit &amp; Loss Report'!$A48)</f>
        <v>0</v>
      </c>
      <c r="K48" s="25">
        <f>SUMIFS(Expenses!$B$6:$B$200,Expenses!$G$6:$G$200,9,Expenses!$C$6:$C$200,'Profit &amp; Loss Report'!$A48)</f>
        <v>0</v>
      </c>
      <c r="L48" s="25">
        <f>SUMIFS(Expenses!$B$6:$B$200,Expenses!$G$6:$G$200,10,Expenses!$C$6:$C$200,'Profit &amp; Loss Report'!$A48)</f>
        <v>0</v>
      </c>
      <c r="M48" s="25">
        <f>SUMIFS(Expenses!$B$6:$B$200,Expenses!$G$6:$G$200,11,Expenses!$C$6:$C$200,'Profit &amp; Loss Report'!$A48)</f>
        <v>0</v>
      </c>
      <c r="N48" s="25">
        <f>SUMIFS(Expenses!$B$6:$B$200,Expenses!$G$6:$G$200,12,Expenses!$C$6:$C$200,'Profit &amp; Loss Report'!$A48)</f>
        <v>0</v>
      </c>
      <c r="O48" s="26">
        <f t="shared" si="3"/>
        <v>0</v>
      </c>
      <c r="P48" s="33"/>
    </row>
    <row r="49" spans="1:16" ht="14.25" customHeight="1">
      <c r="A49" s="17" t="s">
        <v>93</v>
      </c>
      <c r="B49" s="24"/>
      <c r="C49" s="25">
        <f>SUMIFS(Expenses!$B$6:$B$200,Expenses!$G$6:$G$200,1,Expenses!$C$6:$C$200,'Profit &amp; Loss Report'!$A49)</f>
        <v>0</v>
      </c>
      <c r="D49" s="25">
        <f>SUMIFS(Expenses!$B$6:$B$200,Expenses!$G$6:$G$200,2,Expenses!$C$6:$C$200,'Profit &amp; Loss Report'!$A49)</f>
        <v>0</v>
      </c>
      <c r="E49" s="25">
        <f>SUMIFS(Expenses!$B$6:$B$200,Expenses!$G$6:$G$200,3,Expenses!$C$6:$C$200,'Profit &amp; Loss Report'!$A49)</f>
        <v>94.5</v>
      </c>
      <c r="F49" s="25">
        <f>SUMIFS(Expenses!$B$6:$B$200,Expenses!$G$6:$G$200,4,Expenses!$C$6:$C$200,'Profit &amp; Loss Report'!$A49)</f>
        <v>0</v>
      </c>
      <c r="G49" s="25">
        <f>SUMIFS(Expenses!$B$6:$B$200,Expenses!$G$6:$G$200,5,Expenses!$C$6:$C$200,'Profit &amp; Loss Report'!$A49)</f>
        <v>0</v>
      </c>
      <c r="H49" s="25">
        <f>SUMIFS(Expenses!$B$6:$B$200,Expenses!$G$6:$G$200,6,Expenses!$C$6:$C$200,'Profit &amp; Loss Report'!$A49)</f>
        <v>0</v>
      </c>
      <c r="I49" s="25">
        <f>SUMIFS(Expenses!$B$6:$B$200,Expenses!$G$6:$G$200,7,Expenses!$C$6:$C$200,'Profit &amp; Loss Report'!$A49)</f>
        <v>0</v>
      </c>
      <c r="J49" s="25">
        <f>SUMIFS(Expenses!$B$6:$B$200,Expenses!$G$6:$G$200,8,Expenses!$C$6:$C$200,'Profit &amp; Loss Report'!$A49)</f>
        <v>0</v>
      </c>
      <c r="K49" s="25">
        <f>SUMIFS(Expenses!$B$6:$B$200,Expenses!$G$6:$G$200,9,Expenses!$C$6:$C$200,'Profit &amp; Loss Report'!$A49)</f>
        <v>0</v>
      </c>
      <c r="L49" s="25">
        <f>SUMIFS(Expenses!$B$6:$B$200,Expenses!$G$6:$G$200,10,Expenses!$C$6:$C$200,'Profit &amp; Loss Report'!$A49)</f>
        <v>0</v>
      </c>
      <c r="M49" s="25">
        <f>SUMIFS(Expenses!$B$6:$B$200,Expenses!$G$6:$G$200,11,Expenses!$C$6:$C$200,'Profit &amp; Loss Report'!$A49)</f>
        <v>0</v>
      </c>
      <c r="N49" s="25">
        <f>SUMIFS(Expenses!$B$6:$B$200,Expenses!$G$6:$G$200,12,Expenses!$C$6:$C$200,'Profit &amp; Loss Report'!$A49)</f>
        <v>0</v>
      </c>
      <c r="O49" s="26">
        <f t="shared" si="3"/>
        <v>94.5</v>
      </c>
      <c r="P49" s="33"/>
    </row>
    <row r="50" spans="1:16" ht="14.25" customHeight="1">
      <c r="A50" s="33" t="s">
        <v>94</v>
      </c>
      <c r="B50" s="36"/>
      <c r="C50" s="25">
        <f>SUMIFS(Expenses!$B$6:$B$200,Expenses!$G$6:$G$200,1,Expenses!$C$6:$C$200,'Profit &amp; Loss Report'!$A50)</f>
        <v>0</v>
      </c>
      <c r="D50" s="25">
        <f>SUMIFS(Expenses!$B$6:$B$200,Expenses!$G$6:$G$200,2,Expenses!$C$6:$C$200,'Profit &amp; Loss Report'!$A50)</f>
        <v>0</v>
      </c>
      <c r="E50" s="25">
        <f>SUMIFS(Expenses!$B$6:$B$200,Expenses!$G$6:$G$200,3,Expenses!$C$6:$C$200,'Profit &amp; Loss Report'!$A50)</f>
        <v>0</v>
      </c>
      <c r="F50" s="25">
        <f>SUMIFS(Expenses!$B$6:$B$200,Expenses!$G$6:$G$200,4,Expenses!$C$6:$C$200,'Profit &amp; Loss Report'!$A50)</f>
        <v>0</v>
      </c>
      <c r="G50" s="25">
        <f>SUMIFS(Expenses!$B$6:$B$200,Expenses!$G$6:$G$200,5,Expenses!$C$6:$C$200,'Profit &amp; Loss Report'!$A50)</f>
        <v>0</v>
      </c>
      <c r="H50" s="25">
        <f>SUMIFS(Expenses!$B$6:$B$200,Expenses!$G$6:$G$200,6,Expenses!$C$6:$C$200,'Profit &amp; Loss Report'!$A50)</f>
        <v>0</v>
      </c>
      <c r="I50" s="25">
        <f>SUMIFS(Expenses!$B$6:$B$200,Expenses!$G$6:$G$200,7,Expenses!$C$6:$C$200,'Profit &amp; Loss Report'!$A50)</f>
        <v>0</v>
      </c>
      <c r="J50" s="25">
        <f>SUMIFS(Expenses!$B$6:$B$200,Expenses!$G$6:$G$200,8,Expenses!$C$6:$C$200,'Profit &amp; Loss Report'!$A50)</f>
        <v>0</v>
      </c>
      <c r="K50" s="25">
        <f>SUMIFS(Expenses!$B$6:$B$200,Expenses!$G$6:$G$200,9,Expenses!$C$6:$C$200,'Profit &amp; Loss Report'!$A50)</f>
        <v>0</v>
      </c>
      <c r="L50" s="25">
        <f>SUMIFS(Expenses!$B$6:$B$200,Expenses!$G$6:$G$200,10,Expenses!$C$6:$C$200,'Profit &amp; Loss Report'!$A50)</f>
        <v>0</v>
      </c>
      <c r="M50" s="25">
        <f>SUMIFS(Expenses!$B$6:$B$200,Expenses!$G$6:$G$200,11,Expenses!$C$6:$C$200,'Profit &amp; Loss Report'!$A50)</f>
        <v>0</v>
      </c>
      <c r="N50" s="25">
        <f>SUMIFS(Expenses!$B$6:$B$200,Expenses!$G$6:$G$200,12,Expenses!$C$6:$C$200,'Profit &amp; Loss Report'!$A50)</f>
        <v>0</v>
      </c>
      <c r="O50" s="26">
        <f t="shared" si="3"/>
        <v>0</v>
      </c>
      <c r="P50" s="33"/>
    </row>
    <row r="51" spans="1:16" ht="14.25" customHeight="1">
      <c r="A51" s="33" t="s">
        <v>95</v>
      </c>
      <c r="B51" s="36"/>
      <c r="C51" s="25">
        <f>SUMIFS(Expenses!$B$6:$B$200,Expenses!$G$6:$G$200,1,Expenses!$C$6:$C$200,'Profit &amp; Loss Report'!$A51)</f>
        <v>0</v>
      </c>
      <c r="D51" s="25">
        <f>SUMIFS(Expenses!$B$6:$B$200,Expenses!$G$6:$G$200,2,Expenses!$C$6:$C$200,'Profit &amp; Loss Report'!$A51)</f>
        <v>0</v>
      </c>
      <c r="E51" s="25">
        <f>SUMIFS(Expenses!$B$6:$B$200,Expenses!$G$6:$G$200,3,Expenses!$C$6:$C$200,'Profit &amp; Loss Report'!$A51)</f>
        <v>0</v>
      </c>
      <c r="F51" s="25">
        <f>SUMIFS(Expenses!$B$6:$B$200,Expenses!$G$6:$G$200,4,Expenses!$C$6:$C$200,'Profit &amp; Loss Report'!$A51)</f>
        <v>0</v>
      </c>
      <c r="G51" s="25">
        <f>SUMIFS(Expenses!$B$6:$B$200,Expenses!$G$6:$G$200,5,Expenses!$C$6:$C$200,'Profit &amp; Loss Report'!$A51)</f>
        <v>0</v>
      </c>
      <c r="H51" s="25">
        <f>SUMIFS(Expenses!$B$6:$B$200,Expenses!$G$6:$G$200,6,Expenses!$C$6:$C$200,'Profit &amp; Loss Report'!$A51)</f>
        <v>0</v>
      </c>
      <c r="I51" s="25">
        <f>SUMIFS(Expenses!$B$6:$B$200,Expenses!$G$6:$G$200,7,Expenses!$C$6:$C$200,'Profit &amp; Loss Report'!$A51)</f>
        <v>0</v>
      </c>
      <c r="J51" s="25">
        <f>SUMIFS(Expenses!$B$6:$B$200,Expenses!$G$6:$G$200,8,Expenses!$C$6:$C$200,'Profit &amp; Loss Report'!$A51)</f>
        <v>0</v>
      </c>
      <c r="K51" s="25">
        <f>SUMIFS(Expenses!$B$6:$B$200,Expenses!$G$6:$G$200,9,Expenses!$C$6:$C$200,'Profit &amp; Loss Report'!$A51)</f>
        <v>0</v>
      </c>
      <c r="L51" s="25">
        <f>SUMIFS(Expenses!$B$6:$B$200,Expenses!$G$6:$G$200,10,Expenses!$C$6:$C$200,'Profit &amp; Loss Report'!$A51)</f>
        <v>0</v>
      </c>
      <c r="M51" s="25">
        <f>SUMIFS(Expenses!$B$6:$B$200,Expenses!$G$6:$G$200,11,Expenses!$C$6:$C$200,'Profit &amp; Loss Report'!$A51)</f>
        <v>0</v>
      </c>
      <c r="N51" s="25">
        <f>SUMIFS(Expenses!$B$6:$B$200,Expenses!$G$6:$G$200,12,Expenses!$C$6:$C$200,'Profit &amp; Loss Report'!$A51)</f>
        <v>0</v>
      </c>
      <c r="O51" s="26">
        <f t="shared" si="3"/>
        <v>0</v>
      </c>
      <c r="P51" s="33"/>
    </row>
    <row r="52" spans="1:16" ht="14.25" customHeight="1">
      <c r="A52" s="33" t="s">
        <v>96</v>
      </c>
      <c r="B52" s="36"/>
      <c r="C52" s="25">
        <f>SUMIFS(Expenses!$B$6:$B$200,Expenses!$G$6:$G$200,1,Expenses!$C$6:$C$200,'Profit &amp; Loss Report'!$A52)</f>
        <v>0</v>
      </c>
      <c r="D52" s="25">
        <f>SUMIFS(Expenses!$B$6:$B$200,Expenses!$G$6:$G$200,2,Expenses!$C$6:$C$200,'Profit &amp; Loss Report'!$A52)</f>
        <v>0</v>
      </c>
      <c r="E52" s="25">
        <f>SUMIFS(Expenses!$B$6:$B$200,Expenses!$G$6:$G$200,3,Expenses!$C$6:$C$200,'Profit &amp; Loss Report'!$A52)</f>
        <v>0</v>
      </c>
      <c r="F52" s="25">
        <f>SUMIFS(Expenses!$B$6:$B$200,Expenses!$G$6:$G$200,4,Expenses!$C$6:$C$200,'Profit &amp; Loss Report'!$A52)</f>
        <v>0</v>
      </c>
      <c r="G52" s="25">
        <f>SUMIFS(Expenses!$B$6:$B$200,Expenses!$G$6:$G$200,5,Expenses!$C$6:$C$200,'Profit &amp; Loss Report'!$A52)</f>
        <v>0</v>
      </c>
      <c r="H52" s="25">
        <f>SUMIFS(Expenses!$B$6:$B$200,Expenses!$G$6:$G$200,6,Expenses!$C$6:$C$200,'Profit &amp; Loss Report'!$A52)</f>
        <v>0</v>
      </c>
      <c r="I52" s="25">
        <f>SUMIFS(Expenses!$B$6:$B$200,Expenses!$G$6:$G$200,7,Expenses!$C$6:$C$200,'Profit &amp; Loss Report'!$A52)</f>
        <v>0</v>
      </c>
      <c r="J52" s="25">
        <f>SUMIFS(Expenses!$B$6:$B$200,Expenses!$G$6:$G$200,8,Expenses!$C$6:$C$200,'Profit &amp; Loss Report'!$A52)</f>
        <v>0</v>
      </c>
      <c r="K52" s="25">
        <f>SUMIFS(Expenses!$B$6:$B$200,Expenses!$G$6:$G$200,9,Expenses!$C$6:$C$200,'Profit &amp; Loss Report'!$A52)</f>
        <v>0</v>
      </c>
      <c r="L52" s="25">
        <f>SUMIFS(Expenses!$B$6:$B$200,Expenses!$G$6:$G$200,10,Expenses!$C$6:$C$200,'Profit &amp; Loss Report'!$A52)</f>
        <v>0</v>
      </c>
      <c r="M52" s="25">
        <f>SUMIFS(Expenses!$B$6:$B$200,Expenses!$G$6:$G$200,11,Expenses!$C$6:$C$200,'Profit &amp; Loss Report'!$A52)</f>
        <v>0</v>
      </c>
      <c r="N52" s="25">
        <f>SUMIFS(Expenses!$B$6:$B$200,Expenses!$G$6:$G$200,12,Expenses!$C$6:$C$200,'Profit &amp; Loss Report'!$A52)</f>
        <v>0</v>
      </c>
      <c r="O52" s="26">
        <f t="shared" si="3"/>
        <v>0</v>
      </c>
      <c r="P52" s="33"/>
    </row>
    <row r="53" spans="1:16" ht="14.25" customHeight="1">
      <c r="A53" s="37" t="s">
        <v>97</v>
      </c>
      <c r="B53" s="38"/>
      <c r="C53" s="26">
        <f t="shared" ref="C53:N53" si="4">SUM(C9:C52)</f>
        <v>433.25</v>
      </c>
      <c r="D53" s="26">
        <f t="shared" si="4"/>
        <v>196.5</v>
      </c>
      <c r="E53" s="26">
        <f t="shared" si="4"/>
        <v>435.55</v>
      </c>
      <c r="F53" s="26">
        <f t="shared" si="4"/>
        <v>294.2</v>
      </c>
      <c r="G53" s="26">
        <f t="shared" si="4"/>
        <v>0</v>
      </c>
      <c r="H53" s="26">
        <f t="shared" si="4"/>
        <v>0</v>
      </c>
      <c r="I53" s="26">
        <f t="shared" si="4"/>
        <v>0</v>
      </c>
      <c r="J53" s="26">
        <f t="shared" si="4"/>
        <v>0</v>
      </c>
      <c r="K53" s="26">
        <f t="shared" si="4"/>
        <v>0</v>
      </c>
      <c r="L53" s="26">
        <f t="shared" si="4"/>
        <v>0</v>
      </c>
      <c r="M53" s="26">
        <f t="shared" si="4"/>
        <v>0</v>
      </c>
      <c r="N53" s="26">
        <f t="shared" si="4"/>
        <v>0</v>
      </c>
      <c r="O53" s="39">
        <f t="shared" si="3"/>
        <v>1359.5</v>
      </c>
      <c r="P53" s="33"/>
    </row>
    <row r="54" spans="1:16" ht="14.25" customHeight="1">
      <c r="A54" s="17" t="s">
        <v>98</v>
      </c>
      <c r="B54" s="24"/>
      <c r="C54" s="25">
        <f>SUMIFS(Expenses!$B$6:$B$200,Expenses!$G$6:$G$200,1,Expenses!$C$6:$C$200,'Profit &amp; Loss Report'!$A54)</f>
        <v>99.65</v>
      </c>
      <c r="D54" s="25">
        <f>SUMIFS(Expenses!$B$6:$B$200,Expenses!$G$6:$G$200,2,Expenses!$C$6:$C$200,'Profit &amp; Loss Report'!$A54)</f>
        <v>193</v>
      </c>
      <c r="E54" s="25">
        <f>SUMIFS(Expenses!$B$6:$B$200,Expenses!$G$6:$G$200,3,Expenses!$C$6:$C$200,'Profit &amp; Loss Report'!$A54)</f>
        <v>97.95</v>
      </c>
      <c r="F54" s="25">
        <f>SUMIFS(Expenses!$B$6:$B$200,Expenses!$G$6:$G$200,4,Expenses!$C$6:$C$200,'Profit &amp; Loss Report'!$A54)</f>
        <v>159.85</v>
      </c>
      <c r="G54" s="25">
        <f>SUMIFS(Expenses!$B$6:$B$200,Expenses!$G$6:$G$200,5,Expenses!$C$6:$C$200,'Profit &amp; Loss Report'!$A54)</f>
        <v>0</v>
      </c>
      <c r="H54" s="25">
        <f>SUMIFS(Expenses!$B$6:$B$200,Expenses!$G$6:$G$200,6,Expenses!$C$6:$C$200,'Profit &amp; Loss Report'!$A54)</f>
        <v>0</v>
      </c>
      <c r="I54" s="25">
        <f>SUMIFS(Expenses!$B$6:$B$200,Expenses!$G$6:$G$200,7,Expenses!$C$6:$C$200,'Profit &amp; Loss Report'!$A54)</f>
        <v>0</v>
      </c>
      <c r="J54" s="25">
        <f>SUMIFS(Expenses!$B$6:$B$200,Expenses!$G$6:$G$200,8,Expenses!$C$6:$C$200,'Profit &amp; Loss Report'!$A54)</f>
        <v>0</v>
      </c>
      <c r="K54" s="25">
        <f>SUMIFS(Expenses!$B$6:$B$200,Expenses!$G$6:$G$200,9,Expenses!$C$6:$C$200,'Profit &amp; Loss Report'!$A54)</f>
        <v>0</v>
      </c>
      <c r="L54" s="25">
        <f>SUMIFS(Expenses!$B$6:$B$200,Expenses!$G$6:$G$200,10,Expenses!$C$6:$C$200,'Profit &amp; Loss Report'!$A54)</f>
        <v>0</v>
      </c>
      <c r="M54" s="25">
        <f>SUMIFS(Expenses!$B$6:$B$200,Expenses!$G$6:$G$200,11,Expenses!$C$6:$C$200,'Profit &amp; Loss Report'!$A54)</f>
        <v>0</v>
      </c>
      <c r="N54" s="25">
        <f>SUMIFS(Expenses!$B$6:$B$200,Expenses!$G$6:$G$200,12,Expenses!$C$6:$C$200,'Profit &amp; Loss Report'!$A54)</f>
        <v>0</v>
      </c>
      <c r="O54" s="26">
        <f t="shared" si="3"/>
        <v>550.44999999999993</v>
      </c>
      <c r="P54" s="33"/>
    </row>
    <row r="55" spans="1:16" ht="14.25" customHeight="1">
      <c r="A55" s="17" t="s">
        <v>99</v>
      </c>
      <c r="B55" s="24"/>
      <c r="C55" s="25">
        <f>SUMIFS(Expenses!$B$6:$B$200,Expenses!$G$6:$G$200,1,Expenses!$C$6:$C$200,'Profit &amp; Loss Report'!$A55)</f>
        <v>0</v>
      </c>
      <c r="D55" s="25">
        <f>SUMIFS(Expenses!$B$6:$B$200,Expenses!$G$6:$G$200,2,Expenses!$C$6:$C$200,'Profit &amp; Loss Report'!$A55)</f>
        <v>0</v>
      </c>
      <c r="E55" s="25">
        <f>SUMIFS(Expenses!$B$6:$B$200,Expenses!$G$6:$G$200,3,Expenses!$C$6:$C$200,'Profit &amp; Loss Report'!$A55)</f>
        <v>0</v>
      </c>
      <c r="F55" s="25">
        <f>SUMIFS(Expenses!$B$6:$B$200,Expenses!$G$6:$G$200,4,Expenses!$C$6:$C$200,'Profit &amp; Loss Report'!$A55)</f>
        <v>0</v>
      </c>
      <c r="G55" s="25">
        <f>SUMIFS(Expenses!$B$6:$B$200,Expenses!$G$6:$G$200,5,Expenses!$C$6:$C$200,'Profit &amp; Loss Report'!$A55)</f>
        <v>0</v>
      </c>
      <c r="H55" s="25">
        <f>SUMIFS(Expenses!$B$6:$B$200,Expenses!$G$6:$G$200,6,Expenses!$C$6:$C$200,'Profit &amp; Loss Report'!$A55)</f>
        <v>0</v>
      </c>
      <c r="I55" s="25">
        <f>SUMIFS(Expenses!$B$6:$B$200,Expenses!$G$6:$G$200,7,Expenses!$C$6:$C$200,'Profit &amp; Loss Report'!$A55)</f>
        <v>0</v>
      </c>
      <c r="J55" s="25">
        <f>SUMIFS(Expenses!$B$6:$B$200,Expenses!$G$6:$G$200,8,Expenses!$C$6:$C$200,'Profit &amp; Loss Report'!$A55)</f>
        <v>0</v>
      </c>
      <c r="K55" s="25">
        <f>SUMIFS(Expenses!$B$6:$B$200,Expenses!$G$6:$G$200,9,Expenses!$C$6:$C$200,'Profit &amp; Loss Report'!$A55)</f>
        <v>0</v>
      </c>
      <c r="L55" s="25">
        <f>SUMIFS(Expenses!$B$6:$B$200,Expenses!$G$6:$G$200,10,Expenses!$C$6:$C$200,'Profit &amp; Loss Report'!$A55)</f>
        <v>0</v>
      </c>
      <c r="M55" s="25">
        <f>SUMIFS(Expenses!$B$6:$B$200,Expenses!$G$6:$G$200,11,Expenses!$C$6:$C$200,'Profit &amp; Loss Report'!$A55)</f>
        <v>0</v>
      </c>
      <c r="N55" s="25">
        <f>SUMIFS(Expenses!$B$6:$B$200,Expenses!$G$6:$G$200,12,Expenses!$C$6:$C$200,'Profit &amp; Loss Report'!$A55)</f>
        <v>0</v>
      </c>
      <c r="O55" s="26">
        <f t="shared" si="3"/>
        <v>0</v>
      </c>
      <c r="P55" s="33"/>
    </row>
    <row r="56" spans="1:16" ht="14.25" customHeight="1">
      <c r="A56" s="40" t="s">
        <v>100</v>
      </c>
      <c r="B56" s="41"/>
      <c r="C56" s="42">
        <f t="shared" ref="C56:N56" si="5">SUM(C53:C55)</f>
        <v>532.9</v>
      </c>
      <c r="D56" s="42">
        <f t="shared" si="5"/>
        <v>389.5</v>
      </c>
      <c r="E56" s="42">
        <f t="shared" si="5"/>
        <v>533.5</v>
      </c>
      <c r="F56" s="42">
        <f t="shared" si="5"/>
        <v>454.04999999999995</v>
      </c>
      <c r="G56" s="42">
        <f t="shared" si="5"/>
        <v>0</v>
      </c>
      <c r="H56" s="42">
        <f t="shared" si="5"/>
        <v>0</v>
      </c>
      <c r="I56" s="42">
        <f t="shared" si="5"/>
        <v>0</v>
      </c>
      <c r="J56" s="42">
        <f t="shared" si="5"/>
        <v>0</v>
      </c>
      <c r="K56" s="42">
        <f t="shared" si="5"/>
        <v>0</v>
      </c>
      <c r="L56" s="42">
        <f t="shared" si="5"/>
        <v>0</v>
      </c>
      <c r="M56" s="42">
        <f t="shared" si="5"/>
        <v>0</v>
      </c>
      <c r="N56" s="42">
        <f t="shared" si="5"/>
        <v>0</v>
      </c>
      <c r="O56" s="39">
        <f t="shared" si="3"/>
        <v>1909.95</v>
      </c>
      <c r="P56" s="33"/>
    </row>
    <row r="57" spans="1:16" ht="14.25" customHeight="1">
      <c r="A57" s="43" t="s">
        <v>101</v>
      </c>
      <c r="B57" s="44">
        <f>B3</f>
        <v>0</v>
      </c>
      <c r="C57" s="45">
        <f t="shared" ref="C57:O57" si="6">SUM(C7-C56)</f>
        <v>597.1</v>
      </c>
      <c r="D57" s="45">
        <f t="shared" si="6"/>
        <v>1637.6</v>
      </c>
      <c r="E57" s="45">
        <f t="shared" si="6"/>
        <v>2179.1</v>
      </c>
      <c r="F57" s="45">
        <f t="shared" si="6"/>
        <v>2490.0500000000002</v>
      </c>
      <c r="G57" s="45">
        <f t="shared" si="6"/>
        <v>2490.0500000000002</v>
      </c>
      <c r="H57" s="45">
        <f t="shared" si="6"/>
        <v>2490.0500000000002</v>
      </c>
      <c r="I57" s="45">
        <f t="shared" si="6"/>
        <v>2490.0500000000002</v>
      </c>
      <c r="J57" s="45">
        <f t="shared" si="6"/>
        <v>2490.0500000000002</v>
      </c>
      <c r="K57" s="45">
        <f t="shared" si="6"/>
        <v>2490.0500000000002</v>
      </c>
      <c r="L57" s="45">
        <f t="shared" si="6"/>
        <v>2490.0500000000002</v>
      </c>
      <c r="M57" s="45">
        <f t="shared" si="6"/>
        <v>2490.0500000000002</v>
      </c>
      <c r="N57" s="45">
        <f t="shared" si="6"/>
        <v>2490.0500000000002</v>
      </c>
      <c r="O57" s="26">
        <f t="shared" si="6"/>
        <v>2490.0500000000002</v>
      </c>
      <c r="P57" s="33"/>
    </row>
    <row r="58" spans="1:16" ht="14.25" customHeight="1">
      <c r="A58" s="46" t="s">
        <v>102</v>
      </c>
      <c r="B58" s="47"/>
      <c r="C58" s="48">
        <f t="shared" ref="C58:O58" si="7">SUM(C5-(C56-C44))</f>
        <v>597.1</v>
      </c>
      <c r="D58" s="48">
        <f t="shared" si="7"/>
        <v>1040.5</v>
      </c>
      <c r="E58" s="48">
        <f t="shared" si="7"/>
        <v>541.5</v>
      </c>
      <c r="F58" s="48">
        <f t="shared" si="7"/>
        <v>310.95000000000005</v>
      </c>
      <c r="G58" s="48">
        <f t="shared" si="7"/>
        <v>0</v>
      </c>
      <c r="H58" s="48">
        <f t="shared" si="7"/>
        <v>0</v>
      </c>
      <c r="I58" s="48">
        <f t="shared" si="7"/>
        <v>0</v>
      </c>
      <c r="J58" s="48">
        <f t="shared" si="7"/>
        <v>0</v>
      </c>
      <c r="K58" s="48">
        <f t="shared" si="7"/>
        <v>0</v>
      </c>
      <c r="L58" s="48">
        <f t="shared" si="7"/>
        <v>0</v>
      </c>
      <c r="M58" s="48">
        <f t="shared" si="7"/>
        <v>0</v>
      </c>
      <c r="N58" s="48">
        <f t="shared" si="7"/>
        <v>0</v>
      </c>
      <c r="O58" s="48">
        <f t="shared" si="7"/>
        <v>2490.0500000000002</v>
      </c>
      <c r="P58" s="49"/>
    </row>
    <row r="59" spans="1:16" ht="14.25" customHeight="1"/>
    <row r="60" spans="1:16" ht="14.25" customHeight="1"/>
    <row r="61" spans="1:16" ht="14.25" customHeight="1">
      <c r="A61" s="66" t="s">
        <v>217</v>
      </c>
    </row>
    <row r="62" spans="1:16" ht="14.25" customHeight="1">
      <c r="A62" s="68" t="str">
        <f ca="1">CONCATENATE("The Small Business Development Center (SBDC) has prepared this financial statement as of ", TEXT(A67,"mm/dd/yyyy")," based on information and assumptions provided by management.")</f>
        <v>The Small Business Development Center (SBDC) has prepared this financial statement as of 08/28/2025 based on information and assumptions provided by management.</v>
      </c>
    </row>
    <row r="63" spans="1:16" ht="14.25" customHeight="1">
      <c r="A63" s="67" t="s">
        <v>218</v>
      </c>
    </row>
    <row r="64" spans="1:16" ht="14.25" customHeight="1">
      <c r="A64" s="67" t="s">
        <v>219</v>
      </c>
    </row>
    <row r="65" spans="1:1" ht="14.25" customHeight="1"/>
    <row r="66" spans="1:1" ht="14.25" customHeight="1"/>
    <row r="67" spans="1:1" ht="14.25" customHeight="1">
      <c r="A67" s="69">
        <f ca="1">TODAY()</f>
        <v>45897</v>
      </c>
    </row>
    <row r="68" spans="1:1" ht="14.25" customHeight="1"/>
    <row r="69" spans="1:1" ht="14.25" customHeight="1"/>
    <row r="70" spans="1:1" ht="14.25" customHeight="1"/>
    <row r="71" spans="1:1" ht="14.25" customHeight="1"/>
    <row r="72" spans="1:1" ht="14.25" customHeight="1"/>
    <row r="73" spans="1:1" ht="14.25" customHeight="1"/>
    <row r="74" spans="1:1" ht="14.25" customHeight="1"/>
    <row r="75" spans="1:1" ht="14.25" customHeight="1"/>
    <row r="76" spans="1:1" ht="14.25" customHeight="1"/>
    <row r="77" spans="1:1" ht="14.25" customHeight="1"/>
    <row r="78" spans="1:1" ht="14.25" customHeight="1"/>
    <row r="79" spans="1:1" ht="14.25" customHeight="1"/>
    <row r="80" spans="1:1"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F1000"/>
  <sheetViews>
    <sheetView workbookViewId="0">
      <selection activeCell="A70" sqref="A70:A73"/>
    </sheetView>
  </sheetViews>
  <sheetFormatPr defaultColWidth="14.44140625" defaultRowHeight="15" customHeight="1"/>
  <cols>
    <col min="1" max="1" width="31.109375" customWidth="1"/>
    <col min="2" max="2" width="15.109375" customWidth="1"/>
    <col min="3" max="26" width="8.6640625" customWidth="1"/>
  </cols>
  <sheetData>
    <row r="1" spans="1:6" ht="14.25" customHeight="1">
      <c r="A1" s="1" t="s">
        <v>103</v>
      </c>
    </row>
    <row r="2" spans="1:6" ht="14.25" customHeight="1">
      <c r="A2" s="1" t="s">
        <v>104</v>
      </c>
    </row>
    <row r="3" spans="1:6" ht="14.25" customHeight="1">
      <c r="A3" s="1">
        <f>Expenses!A2</f>
        <v>2025</v>
      </c>
    </row>
    <row r="4" spans="1:6" ht="81" customHeight="1">
      <c r="A4" s="76" t="s">
        <v>105</v>
      </c>
      <c r="B4" s="72"/>
      <c r="C4" s="72"/>
      <c r="D4" s="72"/>
      <c r="E4" s="72"/>
      <c r="F4" s="72"/>
    </row>
    <row r="5" spans="1:6" ht="14.25" customHeight="1">
      <c r="A5" s="50"/>
      <c r="B5" s="50"/>
      <c r="C5" s="50"/>
      <c r="D5" s="50"/>
      <c r="E5" s="50"/>
      <c r="F5" s="50"/>
    </row>
    <row r="6" spans="1:6" ht="14.25" customHeight="1">
      <c r="A6" s="51" t="s">
        <v>106</v>
      </c>
      <c r="B6" s="50"/>
      <c r="C6" s="50"/>
      <c r="D6" s="50"/>
      <c r="E6" s="50"/>
      <c r="F6" s="50"/>
    </row>
    <row r="7" spans="1:6" ht="14.25" customHeight="1">
      <c r="A7" s="52" t="s">
        <v>107</v>
      </c>
      <c r="B7" s="50"/>
      <c r="C7" s="50"/>
      <c r="D7" s="50"/>
      <c r="E7" s="50"/>
      <c r="F7" s="50"/>
    </row>
    <row r="8" spans="1:6" ht="14.25" customHeight="1">
      <c r="A8" s="50"/>
      <c r="B8" s="50"/>
      <c r="C8" s="50"/>
      <c r="D8" s="50"/>
      <c r="E8" s="50"/>
      <c r="F8" s="50"/>
    </row>
    <row r="9" spans="1:6" ht="14.25" customHeight="1"/>
    <row r="10" spans="1:6" ht="14.25" customHeight="1">
      <c r="A10" s="1" t="s">
        <v>108</v>
      </c>
      <c r="D10" s="1" t="s">
        <v>109</v>
      </c>
    </row>
    <row r="11" spans="1:6" ht="14.25" customHeight="1">
      <c r="A11" s="4" t="s">
        <v>110</v>
      </c>
      <c r="B11" s="53">
        <f>'Profit &amp; Loss Report'!O5+'Profit &amp; Loss Report'!O6</f>
        <v>4400</v>
      </c>
      <c r="D11" s="4" t="s">
        <v>111</v>
      </c>
    </row>
    <row r="12" spans="1:6" ht="14.25" customHeight="1">
      <c r="A12" s="4" t="s">
        <v>112</v>
      </c>
      <c r="B12" s="53">
        <f>'Profit &amp; Loss Report'!O40</f>
        <v>0</v>
      </c>
      <c r="D12" s="4" t="s">
        <v>113</v>
      </c>
    </row>
    <row r="13" spans="1:6" ht="14.25" customHeight="1">
      <c r="A13" s="4" t="s">
        <v>114</v>
      </c>
      <c r="B13" s="54">
        <v>0</v>
      </c>
      <c r="D13" s="4" t="s">
        <v>115</v>
      </c>
    </row>
    <row r="14" spans="1:6" ht="14.25" customHeight="1">
      <c r="A14" s="4" t="s">
        <v>116</v>
      </c>
      <c r="B14" s="53">
        <f>B11-B12-B13</f>
        <v>4400</v>
      </c>
      <c r="D14" s="4" t="s">
        <v>117</v>
      </c>
    </row>
    <row r="15" spans="1:6" ht="14.25" customHeight="1">
      <c r="A15" s="4" t="s">
        <v>118</v>
      </c>
      <c r="B15" s="54">
        <v>0</v>
      </c>
      <c r="D15" s="4" t="s">
        <v>119</v>
      </c>
    </row>
    <row r="16" spans="1:6" ht="14.25" customHeight="1">
      <c r="A16" s="4" t="s">
        <v>120</v>
      </c>
      <c r="B16" s="53">
        <f>B15+B14</f>
        <v>4400</v>
      </c>
      <c r="D16" s="4" t="s">
        <v>121</v>
      </c>
    </row>
    <row r="17" spans="1:4" ht="14.25" customHeight="1">
      <c r="B17" s="55"/>
    </row>
    <row r="18" spans="1:4" ht="14.25" customHeight="1">
      <c r="B18" s="55"/>
    </row>
    <row r="19" spans="1:4" ht="14.25" customHeight="1">
      <c r="B19" s="55"/>
    </row>
    <row r="20" spans="1:4" ht="14.25" customHeight="1">
      <c r="A20" s="1" t="s">
        <v>122</v>
      </c>
      <c r="B20" s="55"/>
    </row>
    <row r="21" spans="1:4" ht="14.25" customHeight="1">
      <c r="A21" s="4" t="s">
        <v>53</v>
      </c>
      <c r="B21" s="53">
        <f>'Profit &amp; Loss Report'!O9</f>
        <v>215</v>
      </c>
      <c r="D21" s="4" t="s">
        <v>123</v>
      </c>
    </row>
    <row r="22" spans="1:4" ht="14.25" customHeight="1">
      <c r="A22" s="4" t="s">
        <v>124</v>
      </c>
      <c r="B22" s="53">
        <f>'Profit &amp; Loss Report'!O26</f>
        <v>229.7</v>
      </c>
      <c r="D22" s="4" t="s">
        <v>125</v>
      </c>
    </row>
    <row r="23" spans="1:4" ht="14.25" customHeight="1">
      <c r="A23" s="4" t="s">
        <v>126</v>
      </c>
      <c r="B23" s="53">
        <f>'Profit &amp; Loss Report'!O15</f>
        <v>0</v>
      </c>
      <c r="D23" s="4" t="s">
        <v>127</v>
      </c>
    </row>
    <row r="24" spans="1:4" ht="14.25" customHeight="1">
      <c r="A24" s="4" t="s">
        <v>128</v>
      </c>
      <c r="B24" s="53">
        <f>'Profit &amp; Loss Report'!O17</f>
        <v>0</v>
      </c>
      <c r="D24" s="4" t="s">
        <v>129</v>
      </c>
    </row>
    <row r="25" spans="1:4" ht="14.25" customHeight="1">
      <c r="A25" s="4" t="s">
        <v>130</v>
      </c>
      <c r="B25" s="56">
        <v>0</v>
      </c>
      <c r="D25" s="4" t="s">
        <v>131</v>
      </c>
    </row>
    <row r="26" spans="1:4" ht="14.25" customHeight="1">
      <c r="A26" s="4" t="s">
        <v>132</v>
      </c>
      <c r="B26" s="56">
        <v>0</v>
      </c>
      <c r="D26" s="4" t="s">
        <v>133</v>
      </c>
    </row>
    <row r="27" spans="1:4" ht="14.25" customHeight="1">
      <c r="A27" s="4" t="s">
        <v>134</v>
      </c>
      <c r="B27" s="53">
        <f>'Profit &amp; Loss Report'!O22</f>
        <v>0</v>
      </c>
      <c r="D27" s="4" t="s">
        <v>135</v>
      </c>
    </row>
    <row r="28" spans="1:4" ht="14.25" customHeight="1">
      <c r="A28" s="4" t="s">
        <v>136</v>
      </c>
      <c r="B28" s="53">
        <f>'Profit &amp; Loss Report'!O27</f>
        <v>125</v>
      </c>
      <c r="D28" s="4" t="s">
        <v>137</v>
      </c>
    </row>
    <row r="29" spans="1:4" ht="14.25" customHeight="1">
      <c r="A29" s="4" t="s">
        <v>138</v>
      </c>
      <c r="B29" s="56">
        <v>0</v>
      </c>
      <c r="D29" s="4" t="s">
        <v>139</v>
      </c>
    </row>
    <row r="30" spans="1:4" ht="14.25" customHeight="1">
      <c r="A30" s="4" t="s">
        <v>140</v>
      </c>
      <c r="B30" s="53">
        <f>'Profit &amp; Loss Report'!O10+'Profit &amp; Loss Report'!O16+'Profit &amp; Loss Report'!O32</f>
        <v>75</v>
      </c>
      <c r="D30" s="4" t="s">
        <v>141</v>
      </c>
    </row>
    <row r="31" spans="1:4" ht="14.25" customHeight="1">
      <c r="A31" s="4" t="s">
        <v>142</v>
      </c>
      <c r="B31" s="53">
        <f>'Profit &amp; Loss Report'!O31+'Profit &amp; Loss Report'!O37+'Profit &amp; Loss Report'!O48</f>
        <v>222.3</v>
      </c>
      <c r="D31" s="4" t="s">
        <v>143</v>
      </c>
    </row>
    <row r="32" spans="1:4" ht="14.25" customHeight="1">
      <c r="A32" s="4" t="s">
        <v>144</v>
      </c>
      <c r="B32" s="53">
        <f>'Profit &amp; Loss Report'!O36</f>
        <v>0</v>
      </c>
      <c r="D32" s="4" t="s">
        <v>145</v>
      </c>
    </row>
    <row r="33" spans="1:4" ht="14.25" customHeight="1">
      <c r="A33" s="57" t="s">
        <v>146</v>
      </c>
      <c r="B33" s="53">
        <f>'Profit &amp; Loss Report'!O23+'Profit &amp; Loss Report'!O12</f>
        <v>0</v>
      </c>
      <c r="D33" s="4" t="s">
        <v>147</v>
      </c>
    </row>
    <row r="34" spans="1:4" ht="14.25" customHeight="1">
      <c r="A34" s="57" t="s">
        <v>148</v>
      </c>
      <c r="B34" s="53">
        <f>'Profit &amp; Loss Report'!O41</f>
        <v>0</v>
      </c>
      <c r="D34" s="4" t="s">
        <v>149</v>
      </c>
    </row>
    <row r="35" spans="1:4" ht="14.25" customHeight="1">
      <c r="A35" s="4" t="s">
        <v>150</v>
      </c>
      <c r="B35" s="53">
        <f>'Profit &amp; Loss Report'!O42</f>
        <v>0</v>
      </c>
      <c r="D35" s="4" t="s">
        <v>151</v>
      </c>
    </row>
    <row r="36" spans="1:4" ht="14.25" customHeight="1">
      <c r="A36" s="4" t="s">
        <v>152</v>
      </c>
      <c r="B36" s="53">
        <f>'Profit &amp; Loss Report'!O46</f>
        <v>0</v>
      </c>
      <c r="D36" s="4" t="s">
        <v>153</v>
      </c>
    </row>
    <row r="37" spans="1:4" ht="14.25" customHeight="1">
      <c r="A37" s="4" t="s">
        <v>154</v>
      </c>
      <c r="B37" s="53">
        <f>'Profit &amp; Loss Report'!O39+'Profit &amp; Loss Report'!O44+'Profit &amp; Loss Report'!O29</f>
        <v>50</v>
      </c>
      <c r="D37" s="4" t="s">
        <v>155</v>
      </c>
    </row>
    <row r="38" spans="1:4" ht="14.25" customHeight="1">
      <c r="A38" s="57" t="s">
        <v>156</v>
      </c>
      <c r="B38" s="53">
        <f>'Profit &amp; Loss Report'!O50</f>
        <v>0</v>
      </c>
      <c r="D38" s="4" t="s">
        <v>157</v>
      </c>
    </row>
    <row r="39" spans="1:4" ht="14.25" customHeight="1">
      <c r="A39" s="57" t="s">
        <v>158</v>
      </c>
      <c r="B39" s="53">
        <f>'Profit &amp; Loss Report'!O51*0.5</f>
        <v>0</v>
      </c>
      <c r="D39" s="4" t="s">
        <v>159</v>
      </c>
    </row>
    <row r="40" spans="1:4" ht="14.25" customHeight="1">
      <c r="A40" s="4" t="s">
        <v>96</v>
      </c>
      <c r="B40" s="53">
        <f>'Profit &amp; Loss Report'!O13+'Profit &amp; Loss Report'!O25+'Profit &amp; Loss Report'!O28+'Profit &amp; Loss Report'!O52</f>
        <v>300</v>
      </c>
      <c r="D40" s="4" t="s">
        <v>160</v>
      </c>
    </row>
    <row r="41" spans="1:4" ht="14.25" customHeight="1">
      <c r="A41" s="4" t="s">
        <v>161</v>
      </c>
      <c r="B41" s="53">
        <f>'Profit &amp; Loss Report'!O33+'Profit &amp; Loss Report'!O34</f>
        <v>0</v>
      </c>
      <c r="D41" s="4" t="s">
        <v>162</v>
      </c>
    </row>
    <row r="42" spans="1:4" ht="14.25" customHeight="1">
      <c r="A42" s="4" t="s">
        <v>163</v>
      </c>
      <c r="B42" s="55"/>
    </row>
    <row r="43" spans="1:4" ht="14.25" customHeight="1">
      <c r="A43" s="57" t="s">
        <v>55</v>
      </c>
      <c r="B43" s="53">
        <f>'Profit &amp; Loss Report'!O11</f>
        <v>48</v>
      </c>
      <c r="D43" s="4" t="s">
        <v>164</v>
      </c>
    </row>
    <row r="44" spans="1:4" ht="14.25" customHeight="1">
      <c r="A44" s="57" t="s">
        <v>58</v>
      </c>
      <c r="B44" s="53">
        <f>'Profit &amp; Loss Report'!O14</f>
        <v>0</v>
      </c>
      <c r="D44" s="4" t="s">
        <v>165</v>
      </c>
    </row>
    <row r="45" spans="1:4" ht="14.25" customHeight="1">
      <c r="A45" s="57" t="s">
        <v>166</v>
      </c>
      <c r="B45" s="53">
        <f>'Profit &amp; Loss Report'!O18</f>
        <v>0</v>
      </c>
      <c r="D45" s="4" t="s">
        <v>167</v>
      </c>
    </row>
    <row r="46" spans="1:4" ht="14.25" customHeight="1">
      <c r="A46" s="57" t="s">
        <v>63</v>
      </c>
      <c r="B46" s="53">
        <f>'Profit &amp; Loss Report'!O19</f>
        <v>0</v>
      </c>
      <c r="D46" s="4" t="s">
        <v>168</v>
      </c>
    </row>
    <row r="47" spans="1:4" ht="14.25" customHeight="1">
      <c r="A47" s="57" t="s">
        <v>169</v>
      </c>
      <c r="B47" s="53">
        <f>'Profit &amp; Loss Report'!O20</f>
        <v>0</v>
      </c>
      <c r="D47" s="4" t="s">
        <v>170</v>
      </c>
    </row>
    <row r="48" spans="1:4" ht="14.25" customHeight="1">
      <c r="A48" s="57" t="s">
        <v>65</v>
      </c>
      <c r="B48" s="53">
        <f>'Profit &amp; Loss Report'!O21</f>
        <v>0</v>
      </c>
      <c r="D48" s="4" t="s">
        <v>171</v>
      </c>
    </row>
    <row r="49" spans="1:4" ht="14.25" customHeight="1">
      <c r="A49" s="57" t="s">
        <v>68</v>
      </c>
      <c r="B49" s="53">
        <f>'Profit &amp; Loss Report'!O24</f>
        <v>0</v>
      </c>
      <c r="D49" s="4" t="s">
        <v>172</v>
      </c>
    </row>
    <row r="50" spans="1:4" ht="14.25" customHeight="1">
      <c r="A50" s="57" t="s">
        <v>173</v>
      </c>
      <c r="B50" s="53">
        <f>'Profit &amp; Loss Report'!O35</f>
        <v>0</v>
      </c>
      <c r="D50" s="4" t="s">
        <v>174</v>
      </c>
    </row>
    <row r="51" spans="1:4" ht="14.25" customHeight="1">
      <c r="A51" s="57" t="s">
        <v>82</v>
      </c>
      <c r="B51" s="53">
        <f>'Profit &amp; Loss Report'!O38</f>
        <v>0</v>
      </c>
      <c r="D51" s="4" t="s">
        <v>175</v>
      </c>
    </row>
    <row r="52" spans="1:4" ht="14.25" customHeight="1">
      <c r="A52" s="57" t="s">
        <v>87</v>
      </c>
      <c r="B52" s="53">
        <f>'Profit &amp; Loss Report'!O43</f>
        <v>0</v>
      </c>
      <c r="D52" s="4" t="s">
        <v>176</v>
      </c>
    </row>
    <row r="53" spans="1:4" ht="14.25" customHeight="1">
      <c r="A53" s="57" t="s">
        <v>177</v>
      </c>
      <c r="B53" s="53">
        <f>'Profit &amp; Loss Report'!O45</f>
        <v>0</v>
      </c>
      <c r="D53" s="4" t="s">
        <v>178</v>
      </c>
    </row>
    <row r="54" spans="1:4" ht="14.25" customHeight="1">
      <c r="A54" s="57" t="s">
        <v>91</v>
      </c>
      <c r="B54" s="53">
        <f>'Profit &amp; Loss Report'!O47</f>
        <v>0</v>
      </c>
      <c r="D54" s="4" t="s">
        <v>179</v>
      </c>
    </row>
    <row r="55" spans="1:4" ht="14.25" customHeight="1">
      <c r="A55" s="57" t="s">
        <v>93</v>
      </c>
      <c r="B55" s="53">
        <f>'Profit &amp; Loss Report'!O49</f>
        <v>94.5</v>
      </c>
      <c r="D55" s="4" t="s">
        <v>180</v>
      </c>
    </row>
    <row r="56" spans="1:4" ht="14.25" customHeight="1"/>
    <row r="57" spans="1:4" ht="14.25" customHeight="1"/>
    <row r="58" spans="1:4" ht="14.25" customHeight="1"/>
    <row r="59" spans="1:4" ht="14.25" customHeight="1">
      <c r="A59" s="4" t="s">
        <v>181</v>
      </c>
      <c r="B59" s="53">
        <f>SUM(B43:B55,B21:B41)</f>
        <v>1359.5</v>
      </c>
      <c r="D59" s="4" t="s">
        <v>182</v>
      </c>
    </row>
    <row r="60" spans="1:4" ht="14.25" customHeight="1">
      <c r="A60" s="4" t="s">
        <v>183</v>
      </c>
      <c r="B60" s="53">
        <f>B16-B59</f>
        <v>3040.5</v>
      </c>
      <c r="D60" s="4" t="s">
        <v>184</v>
      </c>
    </row>
    <row r="61" spans="1:4" ht="14.25" customHeight="1">
      <c r="A61" s="4" t="s">
        <v>185</v>
      </c>
      <c r="B61" s="56">
        <v>0</v>
      </c>
      <c r="D61" s="4" t="s">
        <v>186</v>
      </c>
    </row>
    <row r="62" spans="1:4" ht="14.25" customHeight="1">
      <c r="A62" s="4" t="s">
        <v>187</v>
      </c>
      <c r="B62" s="53">
        <f>B60-B61</f>
        <v>3040.5</v>
      </c>
      <c r="D62" s="4" t="s">
        <v>188</v>
      </c>
    </row>
    <row r="63" spans="1:4" ht="14.25" customHeight="1"/>
    <row r="64" spans="1:4" ht="14.25" customHeight="1"/>
    <row r="65" spans="1:4" ht="14.25" customHeight="1">
      <c r="A65" s="4" t="s">
        <v>189</v>
      </c>
      <c r="C65" s="53">
        <f>'Profit &amp; Loss Report'!O54</f>
        <v>550.44999999999993</v>
      </c>
      <c r="D65" s="4" t="s">
        <v>190</v>
      </c>
    </row>
    <row r="66" spans="1:4" ht="14.25" customHeight="1">
      <c r="A66" s="4" t="s">
        <v>191</v>
      </c>
      <c r="C66" s="58">
        <f>SUM(Expenses!$J$6:$J$200)</f>
        <v>0</v>
      </c>
      <c r="D66" s="4" t="s">
        <v>192</v>
      </c>
    </row>
    <row r="67" spans="1:4" ht="14.25" customHeight="1"/>
    <row r="68" spans="1:4" ht="14.25" customHeight="1"/>
    <row r="69" spans="1:4" ht="14.25" customHeight="1">
      <c r="A69" s="66"/>
    </row>
    <row r="70" spans="1:4" ht="14.25" customHeight="1">
      <c r="A70" s="66" t="s">
        <v>217</v>
      </c>
    </row>
    <row r="71" spans="1:4" ht="14.25" customHeight="1">
      <c r="A71" s="68" t="str">
        <f ca="1">CONCATENATE("The Small Business Development Center (SBDC) has prepared this financial statement as of ", TEXT(A76,"mm/dd/yyyy")," based on information and assumptions provided by management.")</f>
        <v>The Small Business Development Center (SBDC) has prepared this financial statement as of 08/28/2025 based on information and assumptions provided by management.</v>
      </c>
    </row>
    <row r="72" spans="1:4" ht="14.25" customHeight="1">
      <c r="A72" s="67" t="s">
        <v>218</v>
      </c>
    </row>
    <row r="73" spans="1:4" ht="14.25" customHeight="1">
      <c r="A73" s="67" t="s">
        <v>219</v>
      </c>
    </row>
    <row r="74" spans="1:4" ht="14.25" customHeight="1"/>
    <row r="75" spans="1:4" ht="14.25" customHeight="1"/>
    <row r="76" spans="1:4" ht="14.25" customHeight="1">
      <c r="A76" s="69">
        <f ca="1">TODAY()</f>
        <v>45897</v>
      </c>
    </row>
    <row r="77" spans="1:4" ht="14.25" customHeight="1"/>
    <row r="78" spans="1:4" ht="14.25" customHeight="1"/>
    <row r="79" spans="1:4" ht="14.25" customHeight="1"/>
    <row r="80" spans="1: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4:F4"/>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00"/>
  <sheetViews>
    <sheetView workbookViewId="0">
      <selection activeCell="F26" sqref="F26"/>
    </sheetView>
  </sheetViews>
  <sheetFormatPr defaultColWidth="14.44140625" defaultRowHeight="15" customHeight="1"/>
  <cols>
    <col min="1" max="1" width="22.6640625" customWidth="1"/>
    <col min="2" max="2" width="8.5546875" customWidth="1"/>
    <col min="3" max="3" width="8.88671875" customWidth="1"/>
    <col min="4" max="4" width="8.33203125" customWidth="1"/>
    <col min="5" max="8" width="8.6640625" customWidth="1"/>
    <col min="9" max="9" width="8.33203125" customWidth="1"/>
    <col min="10" max="10" width="10.6640625" customWidth="1"/>
    <col min="11" max="11" width="8.6640625" customWidth="1"/>
    <col min="12" max="12" width="10.33203125" customWidth="1"/>
    <col min="13" max="13" width="10.109375" customWidth="1"/>
    <col min="14" max="14" width="11.6640625" customWidth="1"/>
    <col min="15" max="26" width="8.6640625" customWidth="1"/>
  </cols>
  <sheetData>
    <row r="1" spans="1:14" ht="14.25" customHeight="1">
      <c r="A1" s="59"/>
      <c r="B1" s="59" t="s">
        <v>193</v>
      </c>
      <c r="C1" s="59" t="s">
        <v>194</v>
      </c>
      <c r="D1" s="59" t="s">
        <v>195</v>
      </c>
      <c r="E1" s="59" t="s">
        <v>196</v>
      </c>
      <c r="F1" s="59" t="s">
        <v>197</v>
      </c>
      <c r="G1" s="59" t="s">
        <v>198</v>
      </c>
      <c r="H1" s="59" t="s">
        <v>199</v>
      </c>
      <c r="I1" s="59" t="s">
        <v>200</v>
      </c>
      <c r="J1" s="59" t="s">
        <v>201</v>
      </c>
      <c r="K1" s="59" t="s">
        <v>202</v>
      </c>
      <c r="L1" s="59" t="s">
        <v>203</v>
      </c>
      <c r="M1" s="59" t="s">
        <v>204</v>
      </c>
      <c r="N1" s="59" t="s">
        <v>205</v>
      </c>
    </row>
    <row r="2" spans="1:14" ht="14.25" customHeight="1">
      <c r="A2" s="60" t="s">
        <v>206</v>
      </c>
      <c r="B2" s="60"/>
      <c r="C2" s="60"/>
      <c r="D2" s="60"/>
      <c r="E2" s="60"/>
      <c r="F2" s="60"/>
      <c r="G2" s="60"/>
      <c r="H2" s="60"/>
      <c r="I2" s="60"/>
      <c r="J2" s="60"/>
      <c r="K2" s="60"/>
      <c r="L2" s="60"/>
      <c r="M2" s="60"/>
      <c r="N2" s="61">
        <f t="shared" ref="N2:N9" si="0">SUM(B2:M2)</f>
        <v>0</v>
      </c>
    </row>
    <row r="3" spans="1:14" ht="14.25" customHeight="1">
      <c r="A3" s="60" t="s">
        <v>207</v>
      </c>
      <c r="B3" s="60"/>
      <c r="C3" s="60"/>
      <c r="D3" s="60"/>
      <c r="E3" s="60"/>
      <c r="F3" s="60"/>
      <c r="G3" s="60"/>
      <c r="H3" s="60"/>
      <c r="I3" s="60"/>
      <c r="J3" s="60"/>
      <c r="K3" s="60"/>
      <c r="L3" s="60"/>
      <c r="M3" s="60"/>
      <c r="N3" s="61">
        <f t="shared" si="0"/>
        <v>0</v>
      </c>
    </row>
    <row r="4" spans="1:14" ht="14.25" customHeight="1">
      <c r="A4" s="60" t="s">
        <v>208</v>
      </c>
      <c r="B4" s="60"/>
      <c r="C4" s="60"/>
      <c r="D4" s="60"/>
      <c r="E4" s="60"/>
      <c r="F4" s="60"/>
      <c r="G4" s="60"/>
      <c r="H4" s="60"/>
      <c r="I4" s="60"/>
      <c r="J4" s="60"/>
      <c r="K4" s="60"/>
      <c r="L4" s="60"/>
      <c r="M4" s="60"/>
      <c r="N4" s="61">
        <f t="shared" si="0"/>
        <v>0</v>
      </c>
    </row>
    <row r="5" spans="1:14" ht="14.25" customHeight="1">
      <c r="A5" s="60" t="s">
        <v>72</v>
      </c>
      <c r="B5" s="60"/>
      <c r="C5" s="60"/>
      <c r="D5" s="60"/>
      <c r="E5" s="60"/>
      <c r="F5" s="60"/>
      <c r="G5" s="60"/>
      <c r="H5" s="60"/>
      <c r="I5" s="60"/>
      <c r="J5" s="60"/>
      <c r="K5" s="60"/>
      <c r="L5" s="60"/>
      <c r="M5" s="60"/>
      <c r="N5" s="61">
        <f t="shared" si="0"/>
        <v>0</v>
      </c>
    </row>
    <row r="6" spans="1:14" ht="14.25" customHeight="1">
      <c r="A6" s="60" t="s">
        <v>209</v>
      </c>
      <c r="B6" s="60"/>
      <c r="C6" s="60"/>
      <c r="D6" s="60"/>
      <c r="E6" s="60"/>
      <c r="F6" s="60"/>
      <c r="G6" s="60"/>
      <c r="H6" s="60"/>
      <c r="I6" s="60"/>
      <c r="J6" s="60"/>
      <c r="K6" s="60"/>
      <c r="L6" s="60"/>
      <c r="M6" s="60"/>
      <c r="N6" s="61">
        <f t="shared" si="0"/>
        <v>0</v>
      </c>
    </row>
    <row r="7" spans="1:14" ht="14.25" customHeight="1">
      <c r="A7" s="60" t="s">
        <v>210</v>
      </c>
      <c r="B7" s="60"/>
      <c r="C7" s="60"/>
      <c r="D7" s="60"/>
      <c r="E7" s="60"/>
      <c r="F7" s="60"/>
      <c r="G7" s="60"/>
      <c r="H7" s="60"/>
      <c r="I7" s="60"/>
      <c r="J7" s="60"/>
      <c r="K7" s="60"/>
      <c r="L7" s="60"/>
      <c r="M7" s="60"/>
      <c r="N7" s="61">
        <f t="shared" si="0"/>
        <v>0</v>
      </c>
    </row>
    <row r="8" spans="1:14" ht="14.25" customHeight="1">
      <c r="A8" s="60" t="s">
        <v>211</v>
      </c>
      <c r="B8" s="60"/>
      <c r="C8" s="60"/>
      <c r="D8" s="60"/>
      <c r="E8" s="60"/>
      <c r="F8" s="60"/>
      <c r="G8" s="60"/>
      <c r="H8" s="60"/>
      <c r="I8" s="60"/>
      <c r="J8" s="60"/>
      <c r="K8" s="60"/>
      <c r="L8" s="60"/>
      <c r="M8" s="60"/>
      <c r="N8" s="61">
        <f t="shared" si="0"/>
        <v>0</v>
      </c>
    </row>
    <row r="9" spans="1:14" ht="14.25" customHeight="1">
      <c r="A9" s="60" t="s">
        <v>69</v>
      </c>
      <c r="B9" s="60"/>
      <c r="C9" s="60"/>
      <c r="D9" s="60"/>
      <c r="E9" s="60"/>
      <c r="F9" s="60"/>
      <c r="G9" s="60"/>
      <c r="H9" s="60"/>
      <c r="I9" s="60"/>
      <c r="J9" s="60"/>
      <c r="K9" s="60"/>
      <c r="L9" s="60"/>
      <c r="M9" s="60"/>
      <c r="N9" s="61">
        <f t="shared" si="0"/>
        <v>0</v>
      </c>
    </row>
    <row r="10" spans="1:14" ht="14.25" customHeight="1"/>
    <row r="11" spans="1:14" ht="14.25" customHeight="1"/>
    <row r="12" spans="1:14" ht="14.25" customHeight="1"/>
    <row r="13" spans="1:14" ht="14.25" customHeight="1"/>
    <row r="14" spans="1:14" ht="14.25" customHeight="1"/>
    <row r="15" spans="1:14" ht="14.25" customHeight="1"/>
    <row r="16" spans="1:14" ht="14.25" customHeight="1"/>
    <row r="17" spans="1:1" ht="14.25" customHeight="1"/>
    <row r="18" spans="1:1" ht="14.25" customHeight="1">
      <c r="A18" s="66"/>
    </row>
    <row r="19" spans="1:1" ht="14.25" customHeight="1">
      <c r="A19" s="68"/>
    </row>
    <row r="20" spans="1:1" ht="14.25" customHeight="1">
      <c r="A20" s="66" t="s">
        <v>217</v>
      </c>
    </row>
    <row r="21" spans="1:1" ht="14.25" customHeight="1">
      <c r="A21" s="68" t="str">
        <f ca="1">CONCATENATE("The Small Business Development Center (SBDC) has prepared this financial statement as of ", TEXT(A26,"mm/dd/yyyy")," based on information and assumptions provided by management.")</f>
        <v>The Small Business Development Center (SBDC) has prepared this financial statement as of 08/28/2025 based on information and assumptions provided by management.</v>
      </c>
    </row>
    <row r="22" spans="1:1" ht="14.25" customHeight="1">
      <c r="A22" s="67" t="s">
        <v>218</v>
      </c>
    </row>
    <row r="23" spans="1:1" ht="14.25" customHeight="1">
      <c r="A23" s="67" t="s">
        <v>219</v>
      </c>
    </row>
    <row r="24" spans="1:1" ht="14.25" customHeight="1"/>
    <row r="25" spans="1:1" ht="14.25" customHeight="1"/>
    <row r="26" spans="1:1" ht="14.25" customHeight="1">
      <c r="A26" s="69">
        <f ca="1">TODAY()</f>
        <v>45897</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00"/>
  <sheetViews>
    <sheetView workbookViewId="0"/>
  </sheetViews>
  <sheetFormatPr defaultColWidth="14.44140625" defaultRowHeight="15" customHeight="1"/>
  <cols>
    <col min="1" max="1" width="28.6640625" customWidth="1"/>
    <col min="2" max="2" width="8.6640625" customWidth="1"/>
    <col min="3" max="3" width="30.33203125" customWidth="1"/>
    <col min="4" max="4" width="18.109375" customWidth="1"/>
    <col min="5" max="5" width="26.44140625" customWidth="1"/>
    <col min="6" max="26" width="8.6640625" customWidth="1"/>
  </cols>
  <sheetData>
    <row r="1" spans="1:5" ht="14.25" customHeight="1"/>
    <row r="2" spans="1:5" ht="14.25" customHeight="1"/>
    <row r="3" spans="1:5" ht="14.25" customHeight="1">
      <c r="A3" s="1" t="s">
        <v>19</v>
      </c>
      <c r="C3" s="1" t="s">
        <v>212</v>
      </c>
      <c r="D3" s="1"/>
      <c r="E3" s="1" t="s">
        <v>213</v>
      </c>
    </row>
    <row r="4" spans="1:5" ht="14.25" customHeight="1">
      <c r="A4" s="17" t="s">
        <v>53</v>
      </c>
      <c r="C4" s="4" t="s">
        <v>214</v>
      </c>
      <c r="E4" s="4" t="s">
        <v>215</v>
      </c>
    </row>
    <row r="5" spans="1:5" ht="14.25" customHeight="1">
      <c r="A5" s="17" t="s">
        <v>54</v>
      </c>
      <c r="C5" s="4" t="s">
        <v>33</v>
      </c>
      <c r="E5" s="4" t="s">
        <v>216</v>
      </c>
    </row>
    <row r="6" spans="1:5" ht="14.25" customHeight="1">
      <c r="A6" s="17" t="s">
        <v>55</v>
      </c>
    </row>
    <row r="7" spans="1:5" ht="14.25" customHeight="1">
      <c r="A7" s="17" t="s">
        <v>56</v>
      </c>
    </row>
    <row r="8" spans="1:5" ht="14.25" customHeight="1">
      <c r="A8" s="17" t="s">
        <v>57</v>
      </c>
    </row>
    <row r="9" spans="1:5" ht="14.25" customHeight="1">
      <c r="A9" s="17" t="s">
        <v>58</v>
      </c>
    </row>
    <row r="10" spans="1:5" ht="14.25" customHeight="1">
      <c r="A10" s="17" t="s">
        <v>59</v>
      </c>
    </row>
    <row r="11" spans="1:5" ht="14.25" customHeight="1">
      <c r="A11" s="17" t="s">
        <v>60</v>
      </c>
    </row>
    <row r="12" spans="1:5" ht="14.25" customHeight="1">
      <c r="A12" s="17" t="s">
        <v>61</v>
      </c>
    </row>
    <row r="13" spans="1:5" ht="14.25" customHeight="1">
      <c r="A13" s="34" t="s">
        <v>62</v>
      </c>
    </row>
    <row r="14" spans="1:5" ht="14.25" customHeight="1">
      <c r="A14" s="17" t="s">
        <v>63</v>
      </c>
    </row>
    <row r="15" spans="1:5" ht="14.25" customHeight="1">
      <c r="A15" s="17" t="s">
        <v>64</v>
      </c>
    </row>
    <row r="16" spans="1:5" ht="14.25" customHeight="1">
      <c r="A16" s="17" t="s">
        <v>65</v>
      </c>
    </row>
    <row r="17" spans="1:1" ht="14.25" customHeight="1">
      <c r="A17" s="17" t="s">
        <v>66</v>
      </c>
    </row>
    <row r="18" spans="1:1" ht="14.25" customHeight="1">
      <c r="A18" s="17" t="s">
        <v>67</v>
      </c>
    </row>
    <row r="19" spans="1:1" ht="14.25" customHeight="1">
      <c r="A19" s="17" t="s">
        <v>68</v>
      </c>
    </row>
    <row r="20" spans="1:1" ht="14.25" customHeight="1">
      <c r="A20" s="17" t="s">
        <v>69</v>
      </c>
    </row>
    <row r="21" spans="1:1" ht="14.25" customHeight="1">
      <c r="A21" s="17" t="s">
        <v>70</v>
      </c>
    </row>
    <row r="22" spans="1:1" ht="14.25" customHeight="1">
      <c r="A22" s="17" t="s">
        <v>71</v>
      </c>
    </row>
    <row r="23" spans="1:1" ht="14.25" customHeight="1">
      <c r="A23" s="17" t="s">
        <v>72</v>
      </c>
    </row>
    <row r="24" spans="1:1" ht="14.25" customHeight="1">
      <c r="A24" s="17" t="s">
        <v>98</v>
      </c>
    </row>
    <row r="25" spans="1:1" ht="14.25" customHeight="1">
      <c r="A25" s="17" t="s">
        <v>73</v>
      </c>
    </row>
    <row r="26" spans="1:1" ht="14.25" customHeight="1">
      <c r="A26" s="17" t="s">
        <v>74</v>
      </c>
    </row>
    <row r="27" spans="1:1" ht="14.25" customHeight="1">
      <c r="A27" s="17" t="s">
        <v>75</v>
      </c>
    </row>
    <row r="28" spans="1:1" ht="14.25" customHeight="1">
      <c r="A28" s="17" t="s">
        <v>76</v>
      </c>
    </row>
    <row r="29" spans="1:1" ht="14.25" customHeight="1">
      <c r="A29" s="17" t="s">
        <v>99</v>
      </c>
    </row>
    <row r="30" spans="1:1" ht="14.25" customHeight="1">
      <c r="A30" s="17" t="s">
        <v>77</v>
      </c>
    </row>
    <row r="31" spans="1:1" ht="14.25" customHeight="1">
      <c r="A31" s="17" t="s">
        <v>78</v>
      </c>
    </row>
    <row r="32" spans="1:1" ht="14.25" customHeight="1">
      <c r="A32" s="17" t="s">
        <v>79</v>
      </c>
    </row>
    <row r="33" spans="1:1" ht="14.25" customHeight="1">
      <c r="A33" s="17" t="s">
        <v>80</v>
      </c>
    </row>
    <row r="34" spans="1:1" ht="14.25" customHeight="1">
      <c r="A34" s="17" t="s">
        <v>81</v>
      </c>
    </row>
    <row r="35" spans="1:1" ht="14.25" customHeight="1">
      <c r="A35" s="17" t="s">
        <v>82</v>
      </c>
    </row>
    <row r="36" spans="1:1" ht="14.25" customHeight="1">
      <c r="A36" s="17" t="s">
        <v>83</v>
      </c>
    </row>
    <row r="37" spans="1:1" ht="14.25" customHeight="1">
      <c r="A37" s="17" t="s">
        <v>84</v>
      </c>
    </row>
    <row r="38" spans="1:1" ht="14.25" customHeight="1">
      <c r="A38" s="17" t="s">
        <v>85</v>
      </c>
    </row>
    <row r="39" spans="1:1" ht="14.25" customHeight="1">
      <c r="A39" s="17" t="s">
        <v>86</v>
      </c>
    </row>
    <row r="40" spans="1:1" ht="14.25" customHeight="1">
      <c r="A40" s="17" t="s">
        <v>87</v>
      </c>
    </row>
    <row r="41" spans="1:1" ht="14.25" customHeight="1">
      <c r="A41" s="17" t="s">
        <v>88</v>
      </c>
    </row>
    <row r="42" spans="1:1" ht="14.25" customHeight="1">
      <c r="A42" s="17" t="s">
        <v>89</v>
      </c>
    </row>
    <row r="43" spans="1:1" ht="14.25" customHeight="1">
      <c r="A43" s="17" t="s">
        <v>90</v>
      </c>
    </row>
    <row r="44" spans="1:1" ht="14.25" customHeight="1">
      <c r="A44" s="17" t="s">
        <v>91</v>
      </c>
    </row>
    <row r="45" spans="1:1" ht="14.25" customHeight="1">
      <c r="A45" s="17" t="s">
        <v>92</v>
      </c>
    </row>
    <row r="46" spans="1:1" ht="14.25" customHeight="1">
      <c r="A46" s="17" t="s">
        <v>93</v>
      </c>
    </row>
    <row r="47" spans="1:1" ht="14.25" customHeight="1">
      <c r="A47" s="33" t="s">
        <v>94</v>
      </c>
    </row>
    <row r="48" spans="1:1" ht="14.25" customHeight="1">
      <c r="A48" s="33" t="s">
        <v>95</v>
      </c>
    </row>
    <row r="49" spans="1:1" ht="14.25" customHeight="1">
      <c r="A49" s="33" t="s">
        <v>96</v>
      </c>
    </row>
    <row r="50" spans="1:1" ht="14.25" customHeight="1"/>
    <row r="51" spans="1:1" ht="14.25" customHeight="1"/>
    <row r="52" spans="1:1" ht="14.25" customHeight="1"/>
    <row r="53" spans="1:1" ht="14.25" customHeight="1"/>
    <row r="54" spans="1:1" ht="14.25" customHeight="1"/>
    <row r="55" spans="1:1" ht="14.25" customHeight="1"/>
    <row r="56" spans="1:1" ht="14.25" customHeight="1"/>
    <row r="57" spans="1:1" ht="14.25" customHeight="1"/>
    <row r="58" spans="1:1" ht="14.25" customHeight="1"/>
    <row r="59" spans="1:1" ht="14.25" customHeight="1"/>
    <row r="60" spans="1:1" ht="14.25" customHeight="1"/>
    <row r="61" spans="1:1" ht="14.25" customHeight="1"/>
    <row r="62" spans="1:1" ht="14.25" customHeight="1"/>
    <row r="63" spans="1:1" ht="14.25" customHeight="1"/>
    <row r="64" spans="1:1"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D1C69E1ED285418945B331C240C011" ma:contentTypeVersion="18" ma:contentTypeDescription="Create a new document." ma:contentTypeScope="" ma:versionID="739347e11b46b80f0a194ae69c60b9c6">
  <xsd:schema xmlns:xsd="http://www.w3.org/2001/XMLSchema" xmlns:xs="http://www.w3.org/2001/XMLSchema" xmlns:p="http://schemas.microsoft.com/office/2006/metadata/properties" xmlns:ns2="1c4308b4-4fc3-4f48-9d57-55a147e258c0" xmlns:ns3="9f3ebae9-7638-4af4-80b1-f42b1e2c0ce5" targetNamespace="http://schemas.microsoft.com/office/2006/metadata/properties" ma:root="true" ma:fieldsID="e1ab2af6471645d7360179336971a3c7" ns2:_="" ns3:_="">
    <xsd:import namespace="1c4308b4-4fc3-4f48-9d57-55a147e258c0"/>
    <xsd:import namespace="9f3ebae9-7638-4af4-80b1-f42b1e2c0c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4308b4-4fc3-4f48-9d57-55a147e258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422eefa-ade5-4654-a7ca-7bc8affc75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ebae9-7638-4af4-80b1-f42b1e2c0ce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5c13361-2ac0-4845-a8cc-43586811436f}" ma:internalName="TaxCatchAll" ma:showField="CatchAllData" ma:web="9f3ebae9-7638-4af4-80b1-f42b1e2c0c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f3ebae9-7638-4af4-80b1-f42b1e2c0ce5" xsi:nil="true"/>
    <lcf76f155ced4ddcb4097134ff3c332f xmlns="1c4308b4-4fc3-4f48-9d57-55a147e258c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DEB6E5-B102-41D9-8AE2-F174EBAC5D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4308b4-4fc3-4f48-9d57-55a147e258c0"/>
    <ds:schemaRef ds:uri="9f3ebae9-7638-4af4-80b1-f42b1e2c0c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087986-13C3-4020-9C48-04E74EEE9595}">
  <ds:schemaRefs>
    <ds:schemaRef ds:uri="http://schemas.microsoft.com/sharepoint/v3/contenttype/forms"/>
  </ds:schemaRefs>
</ds:datastoreItem>
</file>

<file path=customXml/itemProps3.xml><?xml version="1.0" encoding="utf-8"?>
<ds:datastoreItem xmlns:ds="http://schemas.openxmlformats.org/officeDocument/2006/customXml" ds:itemID="{D865B2EF-223C-446E-8E2E-FD14D124DE0C}">
  <ds:schemaRefs>
    <ds:schemaRef ds:uri="http://schemas.microsoft.com/office/2006/metadata/properties"/>
    <ds:schemaRef ds:uri="http://schemas.microsoft.com/office/infopath/2007/PartnerControls"/>
    <ds:schemaRef ds:uri="18f35484-428c-4af1-b2a0-172788b51d72"/>
    <ds:schemaRef ds:uri="e180effa-088c-498f-9edb-b779138f546b"/>
    <ds:schemaRef ds:uri="9f3ebae9-7638-4af4-80b1-f42b1e2c0ce5"/>
    <ds:schemaRef ds:uri="1c4308b4-4fc3-4f48-9d57-55a147e258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Expenses</vt:lpstr>
      <vt:lpstr>Income</vt:lpstr>
      <vt:lpstr>Profit &amp; Loss Report</vt:lpstr>
      <vt:lpstr>Schedule C Report</vt:lpstr>
      <vt:lpstr>Bus. Use of Home</vt:lpstr>
      <vt:lpstr>Dropdowns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Vicki Hagberg</cp:lastModifiedBy>
  <dcterms:modified xsi:type="dcterms:W3CDTF">2025-08-28T18:41:37Z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0x01010088D1C69E1ED285418945B331C240C011</vt:lpwstr>
  </property>
  <property fmtid="{D5CDD505-2E9C-101B-9397-08002B2CF9AE}" pid="3" name="Jet Reports Function Literals">
    <vt:lpwstr>,	;	,	{	}	[@[{0}]]	1033	1033</vt:lpwstr>
  </property>
  <property fmtid="{D5CDD505-2E9C-101B-9397-08002B2CF9AE}" pid="4" name="MediaServiceImageTags">
    <vt:lpwstr/>
  </property>
</Properties>
</file>